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ngelis spil\Desktop\"/>
    </mc:Choice>
  </mc:AlternateContent>
  <bookViews>
    <workbookView xWindow="-105" yWindow="-105" windowWidth="19425" windowHeight="10305" activeTab="1"/>
  </bookViews>
  <sheets>
    <sheet name="assets_m6" sheetId="1" r:id="rId1"/>
    <sheet name="Pilot" sheetId="13" r:id="rId2"/>
  </sheets>
  <definedNames>
    <definedName name="_xlnm._FilterDatabase" localSheetId="0" hidden="1">assets_m6!$A$1:$D$1611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" i="13" l="1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5" i="13"/>
  <c r="CN104" i="13" l="1"/>
  <c r="CO104" i="13" s="1"/>
  <c r="CP104" i="13" s="1"/>
  <c r="CQ104" i="13" s="1"/>
  <c r="CR104" i="13" s="1"/>
  <c r="CN103" i="13"/>
  <c r="CO103" i="13" s="1"/>
  <c r="CP103" i="13" s="1"/>
  <c r="CQ103" i="13" s="1"/>
  <c r="CR103" i="13" s="1"/>
  <c r="CN102" i="13"/>
  <c r="CO102" i="13" s="1"/>
  <c r="CP102" i="13" s="1"/>
  <c r="CQ102" i="13" s="1"/>
  <c r="CR102" i="13" s="1"/>
  <c r="CN101" i="13"/>
  <c r="CO101" i="13" s="1"/>
  <c r="CP101" i="13" s="1"/>
  <c r="CQ101" i="13" s="1"/>
  <c r="CR101" i="13" s="1"/>
  <c r="CN100" i="13"/>
  <c r="CO100" i="13" s="1"/>
  <c r="CP100" i="13" s="1"/>
  <c r="CQ100" i="13" s="1"/>
  <c r="CR100" i="13" s="1"/>
  <c r="CN99" i="13"/>
  <c r="CO99" i="13" s="1"/>
  <c r="CP99" i="13" s="1"/>
  <c r="CQ99" i="13" s="1"/>
  <c r="CR99" i="13" s="1"/>
  <c r="CN98" i="13"/>
  <c r="CO98" i="13" s="1"/>
  <c r="CP98" i="13" s="1"/>
  <c r="CQ98" i="13" s="1"/>
  <c r="CR98" i="13" s="1"/>
  <c r="CN97" i="13"/>
  <c r="CO97" i="13" s="1"/>
  <c r="CP97" i="13" s="1"/>
  <c r="CQ97" i="13" s="1"/>
  <c r="CR97" i="13" s="1"/>
  <c r="CN96" i="13"/>
  <c r="CO96" i="13" s="1"/>
  <c r="CP96" i="13" s="1"/>
  <c r="CQ96" i="13" s="1"/>
  <c r="CR96" i="13" s="1"/>
  <c r="CN95" i="13"/>
  <c r="CO95" i="13" s="1"/>
  <c r="CP95" i="13" s="1"/>
  <c r="CQ95" i="13" s="1"/>
  <c r="CR95" i="13" s="1"/>
  <c r="CN94" i="13"/>
  <c r="CO94" i="13" s="1"/>
  <c r="CP94" i="13" s="1"/>
  <c r="CQ94" i="13" s="1"/>
  <c r="CR94" i="13" s="1"/>
  <c r="CN93" i="13"/>
  <c r="CO93" i="13" s="1"/>
  <c r="CP93" i="13" s="1"/>
  <c r="CQ93" i="13" s="1"/>
  <c r="CR93" i="13" s="1"/>
  <c r="CN92" i="13"/>
  <c r="CO92" i="13" s="1"/>
  <c r="CP92" i="13" s="1"/>
  <c r="CQ92" i="13" s="1"/>
  <c r="CR92" i="13" s="1"/>
  <c r="CN91" i="13"/>
  <c r="CO91" i="13" s="1"/>
  <c r="CP91" i="13" s="1"/>
  <c r="CQ91" i="13" s="1"/>
  <c r="CR91" i="13" s="1"/>
  <c r="CN90" i="13"/>
  <c r="CO90" i="13" s="1"/>
  <c r="CP90" i="13" s="1"/>
  <c r="CQ90" i="13" s="1"/>
  <c r="CR90" i="13" s="1"/>
  <c r="CN89" i="13"/>
  <c r="CO89" i="13" s="1"/>
  <c r="CP89" i="13" s="1"/>
  <c r="CQ89" i="13" s="1"/>
  <c r="CR89" i="13" s="1"/>
  <c r="CN88" i="13"/>
  <c r="CO88" i="13" s="1"/>
  <c r="CP88" i="13" s="1"/>
  <c r="CQ88" i="13" s="1"/>
  <c r="CR88" i="13" s="1"/>
  <c r="CN87" i="13"/>
  <c r="CO87" i="13" s="1"/>
  <c r="CP87" i="13" s="1"/>
  <c r="CQ87" i="13" s="1"/>
  <c r="CR87" i="13" s="1"/>
  <c r="CN86" i="13"/>
  <c r="CO86" i="13" s="1"/>
  <c r="CP86" i="13" s="1"/>
  <c r="CQ86" i="13" s="1"/>
  <c r="CR86" i="13" s="1"/>
  <c r="CN85" i="13"/>
  <c r="CO85" i="13" s="1"/>
  <c r="CP85" i="13" s="1"/>
  <c r="CQ85" i="13" s="1"/>
  <c r="CR85" i="13" s="1"/>
  <c r="CN84" i="13"/>
  <c r="CO84" i="13" s="1"/>
  <c r="CP84" i="13" s="1"/>
  <c r="CQ84" i="13" s="1"/>
  <c r="CR84" i="13" s="1"/>
  <c r="CN83" i="13"/>
  <c r="CO83" i="13" s="1"/>
  <c r="CP83" i="13" s="1"/>
  <c r="CQ83" i="13" s="1"/>
  <c r="CR83" i="13" s="1"/>
  <c r="CN82" i="13"/>
  <c r="CO82" i="13" s="1"/>
  <c r="CP82" i="13" s="1"/>
  <c r="CQ82" i="13" s="1"/>
  <c r="CR82" i="13" s="1"/>
  <c r="CN81" i="13"/>
  <c r="CO81" i="13" s="1"/>
  <c r="CP81" i="13" s="1"/>
  <c r="CQ81" i="13" s="1"/>
  <c r="CR81" i="13" s="1"/>
  <c r="CN80" i="13"/>
  <c r="CO80" i="13" s="1"/>
  <c r="CP80" i="13" s="1"/>
  <c r="CQ80" i="13" s="1"/>
  <c r="CR80" i="13" s="1"/>
  <c r="CN79" i="13"/>
  <c r="CO79" i="13" s="1"/>
  <c r="CP79" i="13" s="1"/>
  <c r="CQ79" i="13" s="1"/>
  <c r="CR79" i="13" s="1"/>
  <c r="CN78" i="13"/>
  <c r="CO78" i="13" s="1"/>
  <c r="CP78" i="13" s="1"/>
  <c r="CQ78" i="13" s="1"/>
  <c r="CR78" i="13" s="1"/>
  <c r="CN77" i="13"/>
  <c r="CO77" i="13" s="1"/>
  <c r="CP77" i="13" s="1"/>
  <c r="CQ77" i="13" s="1"/>
  <c r="CR77" i="13" s="1"/>
  <c r="CN76" i="13"/>
  <c r="CO76" i="13" s="1"/>
  <c r="CP76" i="13" s="1"/>
  <c r="CQ76" i="13" s="1"/>
  <c r="CR76" i="13" s="1"/>
  <c r="CN75" i="13"/>
  <c r="CO75" i="13" s="1"/>
  <c r="CP75" i="13" s="1"/>
  <c r="CQ75" i="13" s="1"/>
  <c r="CR75" i="13" s="1"/>
  <c r="CN74" i="13"/>
  <c r="CO74" i="13" s="1"/>
  <c r="CP74" i="13" s="1"/>
  <c r="CQ74" i="13" s="1"/>
  <c r="CR74" i="13" s="1"/>
  <c r="CN73" i="13"/>
  <c r="CO73" i="13" s="1"/>
  <c r="CP73" i="13" s="1"/>
  <c r="CQ73" i="13" s="1"/>
  <c r="CR73" i="13" s="1"/>
  <c r="CN72" i="13"/>
  <c r="CO72" i="13" s="1"/>
  <c r="CP72" i="13" s="1"/>
  <c r="CQ72" i="13" s="1"/>
  <c r="CR72" i="13" s="1"/>
  <c r="CN71" i="13"/>
  <c r="CO71" i="13" s="1"/>
  <c r="CP71" i="13" s="1"/>
  <c r="CQ71" i="13" s="1"/>
  <c r="CR71" i="13" s="1"/>
  <c r="CN70" i="13"/>
  <c r="CO70" i="13" s="1"/>
  <c r="CP70" i="13" s="1"/>
  <c r="CQ70" i="13" s="1"/>
  <c r="CR70" i="13" s="1"/>
  <c r="CN69" i="13"/>
  <c r="CO69" i="13" s="1"/>
  <c r="CP69" i="13" s="1"/>
  <c r="CQ69" i="13" s="1"/>
  <c r="CR69" i="13" s="1"/>
  <c r="CN68" i="13"/>
  <c r="CO68" i="13" s="1"/>
  <c r="CP68" i="13" s="1"/>
  <c r="CQ68" i="13" s="1"/>
  <c r="CR68" i="13" s="1"/>
  <c r="CN67" i="13"/>
  <c r="CO67" i="13" s="1"/>
  <c r="CP67" i="13" s="1"/>
  <c r="CQ67" i="13" s="1"/>
  <c r="CR67" i="13" s="1"/>
  <c r="CN66" i="13"/>
  <c r="CO66" i="13" s="1"/>
  <c r="CP66" i="13" s="1"/>
  <c r="CQ66" i="13" s="1"/>
  <c r="CR66" i="13" s="1"/>
  <c r="CN65" i="13"/>
  <c r="CO65" i="13" s="1"/>
  <c r="CP65" i="13" s="1"/>
  <c r="CQ65" i="13" s="1"/>
  <c r="CR65" i="13" s="1"/>
  <c r="CN64" i="13"/>
  <c r="CO64" i="13" s="1"/>
  <c r="CP64" i="13" s="1"/>
  <c r="CQ64" i="13" s="1"/>
  <c r="CR64" i="13" s="1"/>
  <c r="CN63" i="13"/>
  <c r="CO63" i="13" s="1"/>
  <c r="CP63" i="13" s="1"/>
  <c r="CQ63" i="13" s="1"/>
  <c r="CR63" i="13" s="1"/>
  <c r="CN62" i="13"/>
  <c r="CO62" i="13" s="1"/>
  <c r="CP62" i="13" s="1"/>
  <c r="CQ62" i="13" s="1"/>
  <c r="CR62" i="13" s="1"/>
  <c r="CN61" i="13"/>
  <c r="CO61" i="13" s="1"/>
  <c r="CP61" i="13" s="1"/>
  <c r="CQ61" i="13" s="1"/>
  <c r="CR61" i="13" s="1"/>
  <c r="CN60" i="13"/>
  <c r="CO60" i="13" s="1"/>
  <c r="CP60" i="13" s="1"/>
  <c r="CQ60" i="13" s="1"/>
  <c r="CR60" i="13" s="1"/>
  <c r="CN59" i="13"/>
  <c r="CO59" i="13" s="1"/>
  <c r="CP59" i="13" s="1"/>
  <c r="CQ59" i="13" s="1"/>
  <c r="CR59" i="13" s="1"/>
  <c r="CN58" i="13"/>
  <c r="CO58" i="13" s="1"/>
  <c r="CP58" i="13" s="1"/>
  <c r="CQ58" i="13" s="1"/>
  <c r="CR58" i="13" s="1"/>
  <c r="CN57" i="13"/>
  <c r="CO57" i="13" s="1"/>
  <c r="CP57" i="13" s="1"/>
  <c r="CQ57" i="13" s="1"/>
  <c r="CR57" i="13" s="1"/>
  <c r="CN56" i="13"/>
  <c r="CO56" i="13" s="1"/>
  <c r="CP56" i="13" s="1"/>
  <c r="CQ56" i="13" s="1"/>
  <c r="CR56" i="13" s="1"/>
  <c r="CN55" i="13"/>
  <c r="CO55" i="13" s="1"/>
  <c r="CP55" i="13" s="1"/>
  <c r="CQ55" i="13" s="1"/>
  <c r="CR55" i="13" s="1"/>
  <c r="CN54" i="13"/>
  <c r="CO54" i="13" s="1"/>
  <c r="CP54" i="13" s="1"/>
  <c r="CQ54" i="13" s="1"/>
  <c r="CR54" i="13" s="1"/>
  <c r="CN53" i="13"/>
  <c r="CO53" i="13" s="1"/>
  <c r="CP53" i="13" s="1"/>
  <c r="CQ53" i="13" s="1"/>
  <c r="CR53" i="13" s="1"/>
  <c r="CN52" i="13"/>
  <c r="CO52" i="13" s="1"/>
  <c r="CP52" i="13" s="1"/>
  <c r="CQ52" i="13" s="1"/>
  <c r="CR52" i="13" s="1"/>
  <c r="CN51" i="13"/>
  <c r="CO51" i="13" s="1"/>
  <c r="CP51" i="13" s="1"/>
  <c r="CQ51" i="13" s="1"/>
  <c r="CR51" i="13" s="1"/>
  <c r="CN50" i="13"/>
  <c r="CO50" i="13" s="1"/>
  <c r="CP50" i="13" s="1"/>
  <c r="CQ50" i="13" s="1"/>
  <c r="CR50" i="13" s="1"/>
  <c r="CN49" i="13"/>
  <c r="CO49" i="13" s="1"/>
  <c r="CP49" i="13" s="1"/>
  <c r="CQ49" i="13" s="1"/>
  <c r="CR49" i="13" s="1"/>
  <c r="CN48" i="13"/>
  <c r="CO48" i="13" s="1"/>
  <c r="CP48" i="13" s="1"/>
  <c r="CQ48" i="13" s="1"/>
  <c r="CR48" i="13" s="1"/>
  <c r="CN47" i="13"/>
  <c r="CO47" i="13" s="1"/>
  <c r="CP47" i="13" s="1"/>
  <c r="CQ47" i="13" s="1"/>
  <c r="CR47" i="13" s="1"/>
  <c r="CN46" i="13"/>
  <c r="CO46" i="13" s="1"/>
  <c r="CP46" i="13" s="1"/>
  <c r="CQ46" i="13" s="1"/>
  <c r="CR46" i="13" s="1"/>
  <c r="CN45" i="13"/>
  <c r="CO45" i="13" s="1"/>
  <c r="CP45" i="13" s="1"/>
  <c r="CQ45" i="13" s="1"/>
  <c r="CR45" i="13" s="1"/>
  <c r="CN44" i="13"/>
  <c r="CO44" i="13" s="1"/>
  <c r="CP44" i="13" s="1"/>
  <c r="CQ44" i="13" s="1"/>
  <c r="CR44" i="13" s="1"/>
  <c r="CN43" i="13"/>
  <c r="CO43" i="13" s="1"/>
  <c r="CP43" i="13" s="1"/>
  <c r="CQ43" i="13" s="1"/>
  <c r="CR43" i="13" s="1"/>
  <c r="CN42" i="13"/>
  <c r="CO42" i="13" s="1"/>
  <c r="CP42" i="13" s="1"/>
  <c r="CQ42" i="13" s="1"/>
  <c r="CR42" i="13" s="1"/>
  <c r="CN41" i="13"/>
  <c r="CO41" i="13" s="1"/>
  <c r="CP41" i="13" s="1"/>
  <c r="CQ41" i="13" s="1"/>
  <c r="CR41" i="13" s="1"/>
  <c r="CN40" i="13"/>
  <c r="CO40" i="13" s="1"/>
  <c r="CP40" i="13" s="1"/>
  <c r="CQ40" i="13" s="1"/>
  <c r="CR40" i="13" s="1"/>
  <c r="CN39" i="13"/>
  <c r="CO39" i="13" s="1"/>
  <c r="CP39" i="13" s="1"/>
  <c r="CQ39" i="13" s="1"/>
  <c r="CR39" i="13" s="1"/>
  <c r="CN38" i="13"/>
  <c r="CO38" i="13" s="1"/>
  <c r="CP38" i="13" s="1"/>
  <c r="CQ38" i="13" s="1"/>
  <c r="CR38" i="13" s="1"/>
  <c r="CN37" i="13"/>
  <c r="CO37" i="13" s="1"/>
  <c r="CP37" i="13" s="1"/>
  <c r="CQ37" i="13" s="1"/>
  <c r="CR37" i="13" s="1"/>
  <c r="CN36" i="13"/>
  <c r="CO36" i="13" s="1"/>
  <c r="CP36" i="13" s="1"/>
  <c r="CQ36" i="13" s="1"/>
  <c r="CR36" i="13" s="1"/>
  <c r="CN35" i="13"/>
  <c r="CO35" i="13" s="1"/>
  <c r="CP35" i="13" s="1"/>
  <c r="CQ35" i="13" s="1"/>
  <c r="CR35" i="13" s="1"/>
  <c r="CN34" i="13"/>
  <c r="CO34" i="13" s="1"/>
  <c r="CP34" i="13" s="1"/>
  <c r="CQ34" i="13" s="1"/>
  <c r="CR34" i="13" s="1"/>
  <c r="CN33" i="13"/>
  <c r="CO33" i="13" s="1"/>
  <c r="CP33" i="13" s="1"/>
  <c r="CQ33" i="13" s="1"/>
  <c r="CR33" i="13" s="1"/>
  <c r="CN32" i="13"/>
  <c r="CO32" i="13" s="1"/>
  <c r="CP32" i="13" s="1"/>
  <c r="CQ32" i="13" s="1"/>
  <c r="CR32" i="13" s="1"/>
  <c r="CN31" i="13"/>
  <c r="CO31" i="13" s="1"/>
  <c r="CP31" i="13" s="1"/>
  <c r="CQ31" i="13" s="1"/>
  <c r="CR31" i="13" s="1"/>
  <c r="CN30" i="13"/>
  <c r="CO30" i="13" s="1"/>
  <c r="CP30" i="13" s="1"/>
  <c r="CQ30" i="13" s="1"/>
  <c r="CR30" i="13" s="1"/>
  <c r="CN29" i="13"/>
  <c r="CO29" i="13" s="1"/>
  <c r="CP29" i="13" s="1"/>
  <c r="CQ29" i="13" s="1"/>
  <c r="CR29" i="13" s="1"/>
  <c r="CN28" i="13"/>
  <c r="CO28" i="13" s="1"/>
  <c r="CP28" i="13" s="1"/>
  <c r="CQ28" i="13" s="1"/>
  <c r="CR28" i="13" s="1"/>
  <c r="CN27" i="13"/>
  <c r="CO27" i="13" s="1"/>
  <c r="CP27" i="13" s="1"/>
  <c r="CQ27" i="13" s="1"/>
  <c r="CR27" i="13" s="1"/>
  <c r="CN26" i="13"/>
  <c r="CO26" i="13" s="1"/>
  <c r="CP26" i="13" s="1"/>
  <c r="CQ26" i="13" s="1"/>
  <c r="CR26" i="13" s="1"/>
  <c r="CN25" i="13"/>
  <c r="CO25" i="13" s="1"/>
  <c r="CP25" i="13" s="1"/>
  <c r="CQ25" i="13" s="1"/>
  <c r="CR25" i="13" s="1"/>
  <c r="CN24" i="13"/>
  <c r="CO24" i="13" s="1"/>
  <c r="CP24" i="13" s="1"/>
  <c r="CQ24" i="13" s="1"/>
  <c r="CR24" i="13" s="1"/>
  <c r="CN23" i="13"/>
  <c r="CO23" i="13" s="1"/>
  <c r="CP23" i="13" s="1"/>
  <c r="CQ23" i="13" s="1"/>
  <c r="CR23" i="13" s="1"/>
  <c r="CN22" i="13"/>
  <c r="CO22" i="13" s="1"/>
  <c r="CP22" i="13" s="1"/>
  <c r="CQ22" i="13" s="1"/>
  <c r="CR22" i="13" s="1"/>
  <c r="CN21" i="13"/>
  <c r="CO21" i="13" s="1"/>
  <c r="CP21" i="13" s="1"/>
  <c r="CQ21" i="13" s="1"/>
  <c r="CR21" i="13" s="1"/>
  <c r="CN20" i="13"/>
  <c r="CO20" i="13" s="1"/>
  <c r="CP20" i="13" s="1"/>
  <c r="CQ20" i="13" s="1"/>
  <c r="CR20" i="13" s="1"/>
  <c r="CN19" i="13"/>
  <c r="CO19" i="13" s="1"/>
  <c r="CP19" i="13" s="1"/>
  <c r="CQ19" i="13" s="1"/>
  <c r="CR19" i="13" s="1"/>
  <c r="CN18" i="13"/>
  <c r="CO18" i="13" s="1"/>
  <c r="CP18" i="13" s="1"/>
  <c r="CQ18" i="13" s="1"/>
  <c r="CR18" i="13" s="1"/>
  <c r="CN17" i="13"/>
  <c r="CO17" i="13" s="1"/>
  <c r="CP17" i="13" s="1"/>
  <c r="CQ17" i="13" s="1"/>
  <c r="CR17" i="13" s="1"/>
  <c r="CN16" i="13"/>
  <c r="CO16" i="13" s="1"/>
  <c r="CP16" i="13" s="1"/>
  <c r="CQ16" i="13" s="1"/>
  <c r="CR16" i="13" s="1"/>
  <c r="CN15" i="13"/>
  <c r="CO15" i="13" s="1"/>
  <c r="CP15" i="13" s="1"/>
  <c r="CQ15" i="13" s="1"/>
  <c r="CR15" i="13" s="1"/>
  <c r="CN14" i="13"/>
  <c r="CO14" i="13" s="1"/>
  <c r="CP14" i="13" s="1"/>
  <c r="CQ14" i="13" s="1"/>
  <c r="CR14" i="13" s="1"/>
  <c r="CN13" i="13"/>
  <c r="CO13" i="13" s="1"/>
  <c r="CP13" i="13" s="1"/>
  <c r="CQ13" i="13" s="1"/>
  <c r="CR13" i="13" s="1"/>
  <c r="CN12" i="13"/>
  <c r="CO12" i="13" s="1"/>
  <c r="CP12" i="13" s="1"/>
  <c r="CQ12" i="13" s="1"/>
  <c r="CR12" i="13" s="1"/>
  <c r="CN11" i="13"/>
  <c r="CO11" i="13" s="1"/>
  <c r="CP11" i="13" s="1"/>
  <c r="CQ11" i="13" s="1"/>
  <c r="CR11" i="13" s="1"/>
  <c r="CN10" i="13"/>
  <c r="CO10" i="13" s="1"/>
  <c r="CP10" i="13" s="1"/>
  <c r="CQ10" i="13" s="1"/>
  <c r="CR10" i="13" s="1"/>
  <c r="CN9" i="13"/>
  <c r="CO9" i="13" s="1"/>
  <c r="CP9" i="13" s="1"/>
  <c r="CQ9" i="13" s="1"/>
  <c r="CR9" i="13" s="1"/>
  <c r="CN8" i="13"/>
  <c r="CO8" i="13" s="1"/>
  <c r="CP8" i="13" s="1"/>
  <c r="CQ8" i="13" s="1"/>
  <c r="CR8" i="13" s="1"/>
  <c r="CN7" i="13"/>
  <c r="CO7" i="13" s="1"/>
  <c r="CP7" i="13" s="1"/>
  <c r="CQ7" i="13" s="1"/>
  <c r="CR7" i="13" s="1"/>
  <c r="CN6" i="13"/>
  <c r="CO6" i="13" s="1"/>
  <c r="CP6" i="13" s="1"/>
  <c r="CQ6" i="13" s="1"/>
  <c r="CR6" i="13" s="1"/>
  <c r="CN5" i="13"/>
  <c r="CO5" i="13" s="1"/>
  <c r="CP5" i="13" s="1"/>
  <c r="CQ5" i="13" s="1"/>
  <c r="CR5" i="13" s="1"/>
  <c r="A1612" i="1" l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S4" i="13" l="1"/>
  <c r="AJ4" i="13"/>
  <c r="AK4" i="13"/>
  <c r="AL4" i="13"/>
  <c r="AM4" i="13"/>
  <c r="AN4" i="13"/>
  <c r="AO4" i="13"/>
  <c r="AP4" i="13"/>
  <c r="AQ4" i="13"/>
  <c r="AR4" i="13"/>
  <c r="M1" i="13"/>
  <c r="N1" i="13"/>
  <c r="O1" i="13"/>
  <c r="P1" i="13"/>
  <c r="Q1" i="13"/>
  <c r="R1" i="13"/>
  <c r="S1" i="13"/>
  <c r="T1" i="13"/>
  <c r="U1" i="13"/>
  <c r="V1" i="13"/>
  <c r="AI4" i="13"/>
  <c r="AI1" i="13" s="1"/>
  <c r="AH4" i="13"/>
  <c r="BD4" i="13" s="1"/>
  <c r="AG4" i="13"/>
  <c r="AG1" i="13" s="1"/>
  <c r="AF4" i="13"/>
  <c r="BB4" i="13" s="1"/>
  <c r="AE4" i="13"/>
  <c r="AE1" i="13" s="1"/>
  <c r="AD4" i="13"/>
  <c r="AZ4" i="13" s="1"/>
  <c r="AC4" i="13"/>
  <c r="AY4" i="13" s="1"/>
  <c r="AB4" i="13"/>
  <c r="AX4" i="13" s="1"/>
  <c r="AA4" i="13"/>
  <c r="AA1" i="13" s="1"/>
  <c r="Z4" i="13"/>
  <c r="Z1" i="13" s="1"/>
  <c r="Y4" i="13"/>
  <c r="Y1" i="13" s="1"/>
  <c r="L1" i="13"/>
  <c r="K1" i="13"/>
  <c r="J1" i="13"/>
  <c r="I1" i="13"/>
  <c r="H1" i="13"/>
  <c r="G1" i="13"/>
  <c r="F1" i="13"/>
  <c r="E1" i="13"/>
  <c r="D1" i="13"/>
  <c r="C1" i="13"/>
  <c r="B1" i="1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P1" i="13" l="1"/>
  <c r="BL4" i="13"/>
  <c r="AO1" i="13"/>
  <c r="BK4" i="13"/>
  <c r="AN1" i="13"/>
  <c r="BJ4" i="13"/>
  <c r="AM1" i="13"/>
  <c r="BI4" i="13"/>
  <c r="AL1" i="13"/>
  <c r="BH4" i="13"/>
  <c r="AK1" i="13"/>
  <c r="BG4" i="13"/>
  <c r="AR1" i="13"/>
  <c r="BN4" i="13"/>
  <c r="AJ1" i="13"/>
  <c r="BF4" i="13"/>
  <c r="AQ1" i="13"/>
  <c r="BM4" i="13"/>
  <c r="AS1" i="13"/>
  <c r="BO4" i="13"/>
  <c r="AD1" i="13"/>
  <c r="AH1" i="13"/>
  <c r="AW4" i="13"/>
  <c r="BE4" i="13"/>
  <c r="AV4" i="13"/>
  <c r="AC1" i="13"/>
  <c r="BA4" i="13"/>
  <c r="BC4" i="13"/>
  <c r="AF1" i="13"/>
  <c r="AB1" i="13"/>
  <c r="A2" i="1" l="1"/>
  <c r="B5" i="13" l="1"/>
  <c r="B13" i="13"/>
  <c r="Y13" i="13" s="1"/>
  <c r="B21" i="13"/>
  <c r="Y21" i="13" s="1"/>
  <c r="B29" i="13"/>
  <c r="Y29" i="13" s="1"/>
  <c r="B37" i="13"/>
  <c r="Y37" i="13" s="1"/>
  <c r="B45" i="13"/>
  <c r="Y45" i="13" s="1"/>
  <c r="B53" i="13"/>
  <c r="Y53" i="13" s="1"/>
  <c r="B61" i="13"/>
  <c r="Y61" i="13" s="1"/>
  <c r="B69" i="13"/>
  <c r="Y69" i="13" s="1"/>
  <c r="B77" i="13"/>
  <c r="Y77" i="13" s="1"/>
  <c r="B85" i="13"/>
  <c r="Y85" i="13" s="1"/>
  <c r="B93" i="13"/>
  <c r="Y93" i="13" s="1"/>
  <c r="B101" i="13"/>
  <c r="Y101" i="13" s="1"/>
  <c r="B28" i="13"/>
  <c r="Y28" i="13" s="1"/>
  <c r="B100" i="13"/>
  <c r="Y100" i="13" s="1"/>
  <c r="B6" i="13"/>
  <c r="Y6" i="13" s="1"/>
  <c r="B14" i="13"/>
  <c r="Y14" i="13" s="1"/>
  <c r="B22" i="13"/>
  <c r="Y22" i="13" s="1"/>
  <c r="B30" i="13"/>
  <c r="Y30" i="13" s="1"/>
  <c r="B38" i="13"/>
  <c r="Y38" i="13" s="1"/>
  <c r="B46" i="13"/>
  <c r="Y46" i="13" s="1"/>
  <c r="B54" i="13"/>
  <c r="Y54" i="13" s="1"/>
  <c r="B62" i="13"/>
  <c r="Y62" i="13" s="1"/>
  <c r="B70" i="13"/>
  <c r="Y70" i="13" s="1"/>
  <c r="B78" i="13"/>
  <c r="Y78" i="13" s="1"/>
  <c r="B86" i="13"/>
  <c r="Y86" i="13" s="1"/>
  <c r="B94" i="13"/>
  <c r="Y94" i="13" s="1"/>
  <c r="B102" i="13"/>
  <c r="Y102" i="13" s="1"/>
  <c r="B36" i="13"/>
  <c r="Y36" i="13" s="1"/>
  <c r="B84" i="13"/>
  <c r="Y84" i="13" s="1"/>
  <c r="B7" i="13"/>
  <c r="Y7" i="13" s="1"/>
  <c r="B15" i="13"/>
  <c r="Y15" i="13" s="1"/>
  <c r="B23" i="13"/>
  <c r="Y23" i="13" s="1"/>
  <c r="B31" i="13"/>
  <c r="Y31" i="13" s="1"/>
  <c r="B39" i="13"/>
  <c r="Y39" i="13" s="1"/>
  <c r="B47" i="13"/>
  <c r="Y47" i="13" s="1"/>
  <c r="B55" i="13"/>
  <c r="Y55" i="13" s="1"/>
  <c r="B63" i="13"/>
  <c r="Y63" i="13" s="1"/>
  <c r="B71" i="13"/>
  <c r="Y71" i="13" s="1"/>
  <c r="B79" i="13"/>
  <c r="Y79" i="13" s="1"/>
  <c r="B87" i="13"/>
  <c r="Y87" i="13" s="1"/>
  <c r="B95" i="13"/>
  <c r="Y95" i="13" s="1"/>
  <c r="B103" i="13"/>
  <c r="Y103" i="13" s="1"/>
  <c r="B44" i="13"/>
  <c r="Y44" i="13" s="1"/>
  <c r="B92" i="13"/>
  <c r="Y92" i="13" s="1"/>
  <c r="B8" i="13"/>
  <c r="Y8" i="13" s="1"/>
  <c r="B16" i="13"/>
  <c r="Y16" i="13" s="1"/>
  <c r="B24" i="13"/>
  <c r="Y24" i="13" s="1"/>
  <c r="B32" i="13"/>
  <c r="Y32" i="13" s="1"/>
  <c r="B40" i="13"/>
  <c r="Y40" i="13" s="1"/>
  <c r="B48" i="13"/>
  <c r="Y48" i="13" s="1"/>
  <c r="B56" i="13"/>
  <c r="Y56" i="13" s="1"/>
  <c r="B64" i="13"/>
  <c r="Y64" i="13" s="1"/>
  <c r="B72" i="13"/>
  <c r="Y72" i="13" s="1"/>
  <c r="B80" i="13"/>
  <c r="Y80" i="13" s="1"/>
  <c r="B88" i="13"/>
  <c r="Y88" i="13" s="1"/>
  <c r="B96" i="13"/>
  <c r="Y96" i="13" s="1"/>
  <c r="B104" i="13"/>
  <c r="Y104" i="13" s="1"/>
  <c r="B60" i="13"/>
  <c r="Y60" i="13" s="1"/>
  <c r="B9" i="13"/>
  <c r="Y9" i="13" s="1"/>
  <c r="B17" i="13"/>
  <c r="Y17" i="13" s="1"/>
  <c r="B25" i="13"/>
  <c r="Y25" i="13" s="1"/>
  <c r="B33" i="13"/>
  <c r="Y33" i="13" s="1"/>
  <c r="B41" i="13"/>
  <c r="Y41" i="13" s="1"/>
  <c r="B49" i="13"/>
  <c r="Y49" i="13" s="1"/>
  <c r="B57" i="13"/>
  <c r="Y57" i="13" s="1"/>
  <c r="B65" i="13"/>
  <c r="Y65" i="13" s="1"/>
  <c r="B73" i="13"/>
  <c r="Y73" i="13" s="1"/>
  <c r="B81" i="13"/>
  <c r="Y81" i="13" s="1"/>
  <c r="B89" i="13"/>
  <c r="Y89" i="13" s="1"/>
  <c r="B97" i="13"/>
  <c r="Y97" i="13" s="1"/>
  <c r="C5" i="13"/>
  <c r="Z5" i="13" s="1"/>
  <c r="B52" i="13"/>
  <c r="Y52" i="13" s="1"/>
  <c r="B10" i="13"/>
  <c r="Y10" i="13" s="1"/>
  <c r="B18" i="13"/>
  <c r="Y18" i="13" s="1"/>
  <c r="B26" i="13"/>
  <c r="Y26" i="13" s="1"/>
  <c r="B34" i="13"/>
  <c r="Y34" i="13" s="1"/>
  <c r="B42" i="13"/>
  <c r="Y42" i="13" s="1"/>
  <c r="B50" i="13"/>
  <c r="Y50" i="13" s="1"/>
  <c r="B58" i="13"/>
  <c r="Y58" i="13" s="1"/>
  <c r="B66" i="13"/>
  <c r="Y66" i="13" s="1"/>
  <c r="B74" i="13"/>
  <c r="Y74" i="13" s="1"/>
  <c r="B82" i="13"/>
  <c r="Y82" i="13" s="1"/>
  <c r="B90" i="13"/>
  <c r="Y90" i="13" s="1"/>
  <c r="B98" i="13"/>
  <c r="Y98" i="13" s="1"/>
  <c r="B20" i="13"/>
  <c r="Y20" i="13" s="1"/>
  <c r="B76" i="13"/>
  <c r="Y76" i="13" s="1"/>
  <c r="B11" i="13"/>
  <c r="Y11" i="13" s="1"/>
  <c r="B19" i="13"/>
  <c r="Y19" i="13" s="1"/>
  <c r="B27" i="13"/>
  <c r="Y27" i="13" s="1"/>
  <c r="B35" i="13"/>
  <c r="Y35" i="13" s="1"/>
  <c r="B43" i="13"/>
  <c r="Y43" i="13" s="1"/>
  <c r="B51" i="13"/>
  <c r="Y51" i="13" s="1"/>
  <c r="B59" i="13"/>
  <c r="Y59" i="13" s="1"/>
  <c r="B67" i="13"/>
  <c r="Y67" i="13" s="1"/>
  <c r="B75" i="13"/>
  <c r="Y75" i="13" s="1"/>
  <c r="B83" i="13"/>
  <c r="Y83" i="13" s="1"/>
  <c r="B91" i="13"/>
  <c r="Y91" i="13" s="1"/>
  <c r="B99" i="13"/>
  <c r="Y99" i="13" s="1"/>
  <c r="B12" i="13"/>
  <c r="Y12" i="13" s="1"/>
  <c r="B68" i="13"/>
  <c r="Y68" i="13" s="1"/>
  <c r="P6" i="13"/>
  <c r="T7" i="13"/>
  <c r="P8" i="13"/>
  <c r="T9" i="13"/>
  <c r="P10" i="13"/>
  <c r="T11" i="13"/>
  <c r="P12" i="13"/>
  <c r="T13" i="13"/>
  <c r="P14" i="13"/>
  <c r="T15" i="13"/>
  <c r="P16" i="13"/>
  <c r="Q6" i="13"/>
  <c r="M7" i="13"/>
  <c r="U7" i="13"/>
  <c r="Q8" i="13"/>
  <c r="M9" i="13"/>
  <c r="U9" i="13"/>
  <c r="Q10" i="13"/>
  <c r="M11" i="13"/>
  <c r="U11" i="13"/>
  <c r="Q12" i="13"/>
  <c r="M13" i="13"/>
  <c r="U13" i="13"/>
  <c r="Q14" i="13"/>
  <c r="M15" i="13"/>
  <c r="U15" i="13"/>
  <c r="Q16" i="13"/>
  <c r="M17" i="13"/>
  <c r="U17" i="13"/>
  <c r="Q18" i="13"/>
  <c r="M19" i="13"/>
  <c r="U19" i="13"/>
  <c r="R6" i="13"/>
  <c r="S6" i="13"/>
  <c r="O7" i="13"/>
  <c r="S8" i="13"/>
  <c r="O9" i="13"/>
  <c r="S10" i="13"/>
  <c r="O11" i="13"/>
  <c r="S12" i="13"/>
  <c r="O13" i="13"/>
  <c r="S14" i="13"/>
  <c r="O15" i="13"/>
  <c r="S16" i="13"/>
  <c r="O17" i="13"/>
  <c r="T6" i="13"/>
  <c r="P7" i="13"/>
  <c r="T8" i="13"/>
  <c r="P9" i="13"/>
  <c r="T10" i="13"/>
  <c r="P11" i="13"/>
  <c r="T12" i="13"/>
  <c r="P13" i="13"/>
  <c r="T14" i="13"/>
  <c r="P15" i="13"/>
  <c r="T16" i="13"/>
  <c r="P17" i="13"/>
  <c r="M6" i="13"/>
  <c r="U6" i="13"/>
  <c r="Q7" i="13"/>
  <c r="M8" i="13"/>
  <c r="U8" i="13"/>
  <c r="Q9" i="13"/>
  <c r="M10" i="13"/>
  <c r="U10" i="13"/>
  <c r="Q11" i="13"/>
  <c r="M12" i="13"/>
  <c r="U12" i="13"/>
  <c r="Q13" i="13"/>
  <c r="M14" i="13"/>
  <c r="U14" i="13"/>
  <c r="Q15" i="13"/>
  <c r="M16" i="13"/>
  <c r="U16" i="13"/>
  <c r="Q17" i="13"/>
  <c r="N6" i="13"/>
  <c r="V6" i="13"/>
  <c r="R7" i="13"/>
  <c r="N8" i="13"/>
  <c r="V8" i="13"/>
  <c r="R9" i="13"/>
  <c r="N10" i="13"/>
  <c r="V10" i="13"/>
  <c r="R11" i="13"/>
  <c r="N12" i="13"/>
  <c r="V12" i="13"/>
  <c r="R13" i="13"/>
  <c r="N14" i="13"/>
  <c r="V14" i="13"/>
  <c r="R15" i="13"/>
  <c r="N16" i="13"/>
  <c r="V16" i="13"/>
  <c r="R17" i="13"/>
  <c r="N18" i="13"/>
  <c r="V18" i="13"/>
  <c r="O6" i="13"/>
  <c r="S7" i="13"/>
  <c r="O8" i="13"/>
  <c r="S9" i="13"/>
  <c r="O10" i="13"/>
  <c r="S11" i="13"/>
  <c r="O12" i="13"/>
  <c r="S13" i="13"/>
  <c r="O14" i="13"/>
  <c r="S15" i="13"/>
  <c r="O16" i="13"/>
  <c r="S17" i="13"/>
  <c r="O18" i="13"/>
  <c r="S19" i="13"/>
  <c r="R8" i="13"/>
  <c r="V11" i="13"/>
  <c r="V17" i="13"/>
  <c r="R18" i="13"/>
  <c r="V19" i="13"/>
  <c r="R20" i="13"/>
  <c r="N21" i="13"/>
  <c r="V21" i="13"/>
  <c r="R22" i="13"/>
  <c r="N23" i="13"/>
  <c r="V23" i="13"/>
  <c r="R24" i="13"/>
  <c r="N25" i="13"/>
  <c r="V25" i="13"/>
  <c r="R26" i="13"/>
  <c r="N27" i="13"/>
  <c r="V27" i="13"/>
  <c r="R28" i="13"/>
  <c r="N29" i="13"/>
  <c r="V29" i="13"/>
  <c r="R30" i="13"/>
  <c r="N31" i="13"/>
  <c r="V31" i="13"/>
  <c r="R32" i="13"/>
  <c r="N33" i="13"/>
  <c r="V33" i="13"/>
  <c r="R34" i="13"/>
  <c r="N35" i="13"/>
  <c r="V35" i="13"/>
  <c r="R36" i="13"/>
  <c r="N37" i="13"/>
  <c r="V37" i="13"/>
  <c r="R38" i="13"/>
  <c r="N39" i="13"/>
  <c r="V39" i="13"/>
  <c r="R40" i="13"/>
  <c r="N41" i="13"/>
  <c r="V41" i="13"/>
  <c r="R42" i="13"/>
  <c r="N43" i="13"/>
  <c r="V43" i="13"/>
  <c r="R44" i="13"/>
  <c r="N45" i="13"/>
  <c r="V45" i="13"/>
  <c r="R46" i="13"/>
  <c r="N47" i="13"/>
  <c r="V47" i="13"/>
  <c r="R48" i="13"/>
  <c r="N15" i="13"/>
  <c r="S18" i="13"/>
  <c r="S20" i="13"/>
  <c r="O21" i="13"/>
  <c r="S22" i="13"/>
  <c r="O23" i="13"/>
  <c r="S24" i="13"/>
  <c r="O25" i="13"/>
  <c r="S26" i="13"/>
  <c r="O27" i="13"/>
  <c r="S28" i="13"/>
  <c r="O29" i="13"/>
  <c r="S30" i="13"/>
  <c r="O31" i="13"/>
  <c r="S32" i="13"/>
  <c r="O33" i="13"/>
  <c r="S34" i="13"/>
  <c r="O35" i="13"/>
  <c r="S36" i="13"/>
  <c r="O37" i="13"/>
  <c r="S38" i="13"/>
  <c r="O39" i="13"/>
  <c r="S40" i="13"/>
  <c r="O41" i="13"/>
  <c r="S42" i="13"/>
  <c r="O43" i="13"/>
  <c r="S44" i="13"/>
  <c r="O45" i="13"/>
  <c r="N9" i="13"/>
  <c r="R12" i="13"/>
  <c r="V15" i="13"/>
  <c r="T18" i="13"/>
  <c r="N19" i="13"/>
  <c r="T20" i="13"/>
  <c r="P21" i="13"/>
  <c r="T22" i="13"/>
  <c r="P23" i="13"/>
  <c r="T24" i="13"/>
  <c r="P25" i="13"/>
  <c r="T26" i="13"/>
  <c r="P27" i="13"/>
  <c r="T28" i="13"/>
  <c r="P29" i="13"/>
  <c r="T30" i="13"/>
  <c r="P31" i="13"/>
  <c r="T32" i="13"/>
  <c r="P33" i="13"/>
  <c r="T34" i="13"/>
  <c r="P35" i="13"/>
  <c r="T36" i="13"/>
  <c r="P37" i="13"/>
  <c r="T38" i="13"/>
  <c r="P39" i="13"/>
  <c r="T40" i="13"/>
  <c r="P41" i="13"/>
  <c r="T42" i="13"/>
  <c r="P43" i="13"/>
  <c r="T44" i="13"/>
  <c r="P45" i="13"/>
  <c r="V9" i="13"/>
  <c r="U18" i="13"/>
  <c r="O19" i="13"/>
  <c r="M20" i="13"/>
  <c r="U20" i="13"/>
  <c r="Q21" i="13"/>
  <c r="M22" i="13"/>
  <c r="U22" i="13"/>
  <c r="Q23" i="13"/>
  <c r="M24" i="13"/>
  <c r="U24" i="13"/>
  <c r="Q25" i="13"/>
  <c r="M26" i="13"/>
  <c r="U26" i="13"/>
  <c r="Q27" i="13"/>
  <c r="M28" i="13"/>
  <c r="U28" i="13"/>
  <c r="Q29" i="13"/>
  <c r="M30" i="13"/>
  <c r="U30" i="13"/>
  <c r="Q31" i="13"/>
  <c r="M32" i="13"/>
  <c r="U32" i="13"/>
  <c r="Q33" i="13"/>
  <c r="M34" i="13"/>
  <c r="U34" i="13"/>
  <c r="Q35" i="13"/>
  <c r="M36" i="13"/>
  <c r="U36" i="13"/>
  <c r="Q37" i="13"/>
  <c r="M38" i="13"/>
  <c r="U38" i="13"/>
  <c r="Q39" i="13"/>
  <c r="M40" i="13"/>
  <c r="U40" i="13"/>
  <c r="Q41" i="13"/>
  <c r="M42" i="13"/>
  <c r="U42" i="13"/>
  <c r="Q43" i="13"/>
  <c r="M44" i="13"/>
  <c r="U44" i="13"/>
  <c r="Q45" i="13"/>
  <c r="M46" i="13"/>
  <c r="U46" i="13"/>
  <c r="Q47" i="13"/>
  <c r="M48" i="13"/>
  <c r="U48" i="13"/>
  <c r="Q49" i="13"/>
  <c r="M50" i="13"/>
  <c r="U50" i="13"/>
  <c r="N13" i="13"/>
  <c r="R16" i="13"/>
  <c r="P19" i="13"/>
  <c r="N20" i="13"/>
  <c r="V20" i="13"/>
  <c r="R21" i="13"/>
  <c r="N22" i="13"/>
  <c r="V22" i="13"/>
  <c r="R23" i="13"/>
  <c r="N24" i="13"/>
  <c r="V24" i="13"/>
  <c r="R25" i="13"/>
  <c r="N26" i="13"/>
  <c r="V26" i="13"/>
  <c r="R27" i="13"/>
  <c r="N28" i="13"/>
  <c r="V28" i="13"/>
  <c r="R29" i="13"/>
  <c r="N30" i="13"/>
  <c r="V30" i="13"/>
  <c r="R31" i="13"/>
  <c r="N32" i="13"/>
  <c r="V32" i="13"/>
  <c r="R33" i="13"/>
  <c r="N34" i="13"/>
  <c r="V34" i="13"/>
  <c r="R35" i="13"/>
  <c r="N36" i="13"/>
  <c r="V36" i="13"/>
  <c r="R37" i="13"/>
  <c r="N38" i="13"/>
  <c r="V38" i="13"/>
  <c r="R39" i="13"/>
  <c r="N40" i="13"/>
  <c r="V40" i="13"/>
  <c r="R41" i="13"/>
  <c r="N42" i="13"/>
  <c r="V42" i="13"/>
  <c r="R43" i="13"/>
  <c r="N44" i="13"/>
  <c r="V44" i="13"/>
  <c r="R45" i="13"/>
  <c r="N46" i="13"/>
  <c r="V46" i="13"/>
  <c r="R47" i="13"/>
  <c r="N48" i="13"/>
  <c r="V48" i="13"/>
  <c r="R49" i="13"/>
  <c r="N50" i="13"/>
  <c r="V50" i="13"/>
  <c r="N7" i="13"/>
  <c r="R10" i="13"/>
  <c r="V13" i="13"/>
  <c r="Q19" i="13"/>
  <c r="O20" i="13"/>
  <c r="S21" i="13"/>
  <c r="O22" i="13"/>
  <c r="S23" i="13"/>
  <c r="O24" i="13"/>
  <c r="S25" i="13"/>
  <c r="O26" i="13"/>
  <c r="S27" i="13"/>
  <c r="O28" i="13"/>
  <c r="S29" i="13"/>
  <c r="O30" i="13"/>
  <c r="S31" i="13"/>
  <c r="O32" i="13"/>
  <c r="S33" i="13"/>
  <c r="O34" i="13"/>
  <c r="S35" i="13"/>
  <c r="O36" i="13"/>
  <c r="S37" i="13"/>
  <c r="O38" i="13"/>
  <c r="S39" i="13"/>
  <c r="O40" i="13"/>
  <c r="S41" i="13"/>
  <c r="O42" i="13"/>
  <c r="S43" i="13"/>
  <c r="O44" i="13"/>
  <c r="S45" i="13"/>
  <c r="O46" i="13"/>
  <c r="S47" i="13"/>
  <c r="O48" i="13"/>
  <c r="V7" i="13"/>
  <c r="N17" i="13"/>
  <c r="M18" i="13"/>
  <c r="R19" i="13"/>
  <c r="P20" i="13"/>
  <c r="T21" i="13"/>
  <c r="P22" i="13"/>
  <c r="T23" i="13"/>
  <c r="P24" i="13"/>
  <c r="T25" i="13"/>
  <c r="P26" i="13"/>
  <c r="T27" i="13"/>
  <c r="P28" i="13"/>
  <c r="T29" i="13"/>
  <c r="P30" i="13"/>
  <c r="T31" i="13"/>
  <c r="P32" i="13"/>
  <c r="T33" i="13"/>
  <c r="P34" i="13"/>
  <c r="T35" i="13"/>
  <c r="P36" i="13"/>
  <c r="T37" i="13"/>
  <c r="P38" i="13"/>
  <c r="T39" i="13"/>
  <c r="P40" i="13"/>
  <c r="T41" i="13"/>
  <c r="P42" i="13"/>
  <c r="T43" i="13"/>
  <c r="P44" i="13"/>
  <c r="T45" i="13"/>
  <c r="P46" i="13"/>
  <c r="T47" i="13"/>
  <c r="P48" i="13"/>
  <c r="T49" i="13"/>
  <c r="P50" i="13"/>
  <c r="P18" i="13"/>
  <c r="M25" i="13"/>
  <c r="Q28" i="13"/>
  <c r="U31" i="13"/>
  <c r="M41" i="13"/>
  <c r="Q44" i="13"/>
  <c r="S46" i="13"/>
  <c r="U47" i="13"/>
  <c r="T48" i="13"/>
  <c r="P49" i="13"/>
  <c r="T51" i="13"/>
  <c r="P52" i="13"/>
  <c r="T53" i="13"/>
  <c r="P54" i="13"/>
  <c r="T55" i="13"/>
  <c r="P56" i="13"/>
  <c r="T57" i="13"/>
  <c r="P58" i="13"/>
  <c r="T59" i="13"/>
  <c r="P60" i="13"/>
  <c r="T61" i="13"/>
  <c r="P62" i="13"/>
  <c r="T63" i="13"/>
  <c r="P64" i="13"/>
  <c r="T65" i="13"/>
  <c r="P66" i="13"/>
  <c r="T67" i="13"/>
  <c r="P68" i="13"/>
  <c r="T69" i="13"/>
  <c r="P70" i="13"/>
  <c r="T71" i="13"/>
  <c r="P72" i="13"/>
  <c r="T73" i="13"/>
  <c r="P74" i="13"/>
  <c r="T75" i="13"/>
  <c r="P76" i="13"/>
  <c r="T77" i="13"/>
  <c r="Q22" i="13"/>
  <c r="U25" i="13"/>
  <c r="M35" i="13"/>
  <c r="Q38" i="13"/>
  <c r="U41" i="13"/>
  <c r="T46" i="13"/>
  <c r="S49" i="13"/>
  <c r="M51" i="13"/>
  <c r="U51" i="13"/>
  <c r="Q52" i="13"/>
  <c r="M53" i="13"/>
  <c r="U53" i="13"/>
  <c r="Q54" i="13"/>
  <c r="M55" i="13"/>
  <c r="U55" i="13"/>
  <c r="Q56" i="13"/>
  <c r="M57" i="13"/>
  <c r="U57" i="13"/>
  <c r="Q58" i="13"/>
  <c r="M59" i="13"/>
  <c r="U59" i="13"/>
  <c r="Q60" i="13"/>
  <c r="M61" i="13"/>
  <c r="U61" i="13"/>
  <c r="Q62" i="13"/>
  <c r="M63" i="13"/>
  <c r="U63" i="13"/>
  <c r="Q64" i="13"/>
  <c r="M65" i="13"/>
  <c r="U65" i="13"/>
  <c r="Q66" i="13"/>
  <c r="M67" i="13"/>
  <c r="U67" i="13"/>
  <c r="Q68" i="13"/>
  <c r="M69" i="13"/>
  <c r="U69" i="13"/>
  <c r="Q70" i="13"/>
  <c r="M71" i="13"/>
  <c r="U71" i="13"/>
  <c r="Q72" i="13"/>
  <c r="M73" i="13"/>
  <c r="U73" i="13"/>
  <c r="T19" i="13"/>
  <c r="M29" i="13"/>
  <c r="Q32" i="13"/>
  <c r="U35" i="13"/>
  <c r="M45" i="13"/>
  <c r="U49" i="13"/>
  <c r="N51" i="13"/>
  <c r="V51" i="13"/>
  <c r="R52" i="13"/>
  <c r="N53" i="13"/>
  <c r="V53" i="13"/>
  <c r="R54" i="13"/>
  <c r="N55" i="13"/>
  <c r="V55" i="13"/>
  <c r="R56" i="13"/>
  <c r="N57" i="13"/>
  <c r="V57" i="13"/>
  <c r="R58" i="13"/>
  <c r="N59" i="13"/>
  <c r="V59" i="13"/>
  <c r="R60" i="13"/>
  <c r="N61" i="13"/>
  <c r="V61" i="13"/>
  <c r="R62" i="13"/>
  <c r="N63" i="13"/>
  <c r="V63" i="13"/>
  <c r="R64" i="13"/>
  <c r="N65" i="13"/>
  <c r="V65" i="13"/>
  <c r="R66" i="13"/>
  <c r="N67" i="13"/>
  <c r="V67" i="13"/>
  <c r="R68" i="13"/>
  <c r="N69" i="13"/>
  <c r="V69" i="13"/>
  <c r="R70" i="13"/>
  <c r="N71" i="13"/>
  <c r="V71" i="13"/>
  <c r="R72" i="13"/>
  <c r="N73" i="13"/>
  <c r="V73" i="13"/>
  <c r="M23" i="13"/>
  <c r="Q26" i="13"/>
  <c r="U29" i="13"/>
  <c r="M39" i="13"/>
  <c r="Q42" i="13"/>
  <c r="U45" i="13"/>
  <c r="V49" i="13"/>
  <c r="O50" i="13"/>
  <c r="O51" i="13"/>
  <c r="S52" i="13"/>
  <c r="O53" i="13"/>
  <c r="S54" i="13"/>
  <c r="O55" i="13"/>
  <c r="S56" i="13"/>
  <c r="O57" i="13"/>
  <c r="S58" i="13"/>
  <c r="O59" i="13"/>
  <c r="S60" i="13"/>
  <c r="O61" i="13"/>
  <c r="S62" i="13"/>
  <c r="O63" i="13"/>
  <c r="S64" i="13"/>
  <c r="O65" i="13"/>
  <c r="S66" i="13"/>
  <c r="O67" i="13"/>
  <c r="S68" i="13"/>
  <c r="O69" i="13"/>
  <c r="S70" i="13"/>
  <c r="O71" i="13"/>
  <c r="S72" i="13"/>
  <c r="O73" i="13"/>
  <c r="S74" i="13"/>
  <c r="O75" i="13"/>
  <c r="S76" i="13"/>
  <c r="O77" i="13"/>
  <c r="S78" i="13"/>
  <c r="Q20" i="13"/>
  <c r="U23" i="13"/>
  <c r="M33" i="13"/>
  <c r="Q36" i="13"/>
  <c r="U39" i="13"/>
  <c r="Q50" i="13"/>
  <c r="P51" i="13"/>
  <c r="T52" i="13"/>
  <c r="P53" i="13"/>
  <c r="T54" i="13"/>
  <c r="P55" i="13"/>
  <c r="T56" i="13"/>
  <c r="P57" i="13"/>
  <c r="T58" i="13"/>
  <c r="P59" i="13"/>
  <c r="T60" i="13"/>
  <c r="P61" i="13"/>
  <c r="T62" i="13"/>
  <c r="P63" i="13"/>
  <c r="T64" i="13"/>
  <c r="P65" i="13"/>
  <c r="T66" i="13"/>
  <c r="P67" i="13"/>
  <c r="T68" i="13"/>
  <c r="P69" i="13"/>
  <c r="T70" i="13"/>
  <c r="P71" i="13"/>
  <c r="T72" i="13"/>
  <c r="P73" i="13"/>
  <c r="T74" i="13"/>
  <c r="P75" i="13"/>
  <c r="T76" i="13"/>
  <c r="P77" i="13"/>
  <c r="N11" i="13"/>
  <c r="M27" i="13"/>
  <c r="Q30" i="13"/>
  <c r="U33" i="13"/>
  <c r="M43" i="13"/>
  <c r="M47" i="13"/>
  <c r="M49" i="13"/>
  <c r="R50" i="13"/>
  <c r="Q51" i="13"/>
  <c r="M52" i="13"/>
  <c r="U52" i="13"/>
  <c r="Q53" i="13"/>
  <c r="M54" i="13"/>
  <c r="U54" i="13"/>
  <c r="Q55" i="13"/>
  <c r="M56" i="13"/>
  <c r="U56" i="13"/>
  <c r="Q57" i="13"/>
  <c r="M58" i="13"/>
  <c r="U58" i="13"/>
  <c r="Q59" i="13"/>
  <c r="M60" i="13"/>
  <c r="U60" i="13"/>
  <c r="Q61" i="13"/>
  <c r="M62" i="13"/>
  <c r="U62" i="13"/>
  <c r="Q63" i="13"/>
  <c r="M64" i="13"/>
  <c r="U64" i="13"/>
  <c r="Q65" i="13"/>
  <c r="M66" i="13"/>
  <c r="U66" i="13"/>
  <c r="Q67" i="13"/>
  <c r="M68" i="13"/>
  <c r="U68" i="13"/>
  <c r="Q69" i="13"/>
  <c r="M70" i="13"/>
  <c r="U70" i="13"/>
  <c r="Q71" i="13"/>
  <c r="M72" i="13"/>
  <c r="U72" i="13"/>
  <c r="Q73" i="13"/>
  <c r="M74" i="13"/>
  <c r="U74" i="13"/>
  <c r="Q75" i="13"/>
  <c r="M76" i="13"/>
  <c r="U76" i="13"/>
  <c r="Q77" i="13"/>
  <c r="M78" i="13"/>
  <c r="U78" i="13"/>
  <c r="R14" i="13"/>
  <c r="M21" i="13"/>
  <c r="Q24" i="13"/>
  <c r="U27" i="13"/>
  <c r="M37" i="13"/>
  <c r="Q40" i="13"/>
  <c r="U43" i="13"/>
  <c r="O47" i="13"/>
  <c r="Q48" i="13"/>
  <c r="N49" i="13"/>
  <c r="S50" i="13"/>
  <c r="R51" i="13"/>
  <c r="N52" i="13"/>
  <c r="V52" i="13"/>
  <c r="R53" i="13"/>
  <c r="N54" i="13"/>
  <c r="V54" i="13"/>
  <c r="R55" i="13"/>
  <c r="N56" i="13"/>
  <c r="V56" i="13"/>
  <c r="R57" i="13"/>
  <c r="N58" i="13"/>
  <c r="V58" i="13"/>
  <c r="R59" i="13"/>
  <c r="N60" i="13"/>
  <c r="V60" i="13"/>
  <c r="R61" i="13"/>
  <c r="N62" i="13"/>
  <c r="V62" i="13"/>
  <c r="R63" i="13"/>
  <c r="N64" i="13"/>
  <c r="V64" i="13"/>
  <c r="R65" i="13"/>
  <c r="N66" i="13"/>
  <c r="V66" i="13"/>
  <c r="R67" i="13"/>
  <c r="N68" i="13"/>
  <c r="V68" i="13"/>
  <c r="R69" i="13"/>
  <c r="N70" i="13"/>
  <c r="V70" i="13"/>
  <c r="R71" i="13"/>
  <c r="N72" i="13"/>
  <c r="V72" i="13"/>
  <c r="R73" i="13"/>
  <c r="N74" i="13"/>
  <c r="V74" i="13"/>
  <c r="R75" i="13"/>
  <c r="N76" i="13"/>
  <c r="V76" i="13"/>
  <c r="R77" i="13"/>
  <c r="N78" i="13"/>
  <c r="V78" i="13"/>
  <c r="M31" i="13"/>
  <c r="O49" i="13"/>
  <c r="O56" i="13"/>
  <c r="S59" i="13"/>
  <c r="O72" i="13"/>
  <c r="V75" i="13"/>
  <c r="Q78" i="13"/>
  <c r="P79" i="13"/>
  <c r="T80" i="13"/>
  <c r="P81" i="13"/>
  <c r="T82" i="13"/>
  <c r="P83" i="13"/>
  <c r="T84" i="13"/>
  <c r="P85" i="13"/>
  <c r="T86" i="13"/>
  <c r="P87" i="13"/>
  <c r="T88" i="13"/>
  <c r="P89" i="13"/>
  <c r="T90" i="13"/>
  <c r="P91" i="13"/>
  <c r="T92" i="13"/>
  <c r="P93" i="13"/>
  <c r="T94" i="13"/>
  <c r="P95" i="13"/>
  <c r="T96" i="13"/>
  <c r="P97" i="13"/>
  <c r="T98" i="13"/>
  <c r="P99" i="13"/>
  <c r="T100" i="13"/>
  <c r="P101" i="13"/>
  <c r="T102" i="13"/>
  <c r="P103" i="13"/>
  <c r="T104" i="13"/>
  <c r="Q34" i="13"/>
  <c r="S53" i="13"/>
  <c r="O66" i="13"/>
  <c r="S69" i="13"/>
  <c r="R78" i="13"/>
  <c r="Q79" i="13"/>
  <c r="M80" i="13"/>
  <c r="U80" i="13"/>
  <c r="Q81" i="13"/>
  <c r="M82" i="13"/>
  <c r="U82" i="13"/>
  <c r="Q83" i="13"/>
  <c r="M84" i="13"/>
  <c r="U84" i="13"/>
  <c r="Q85" i="13"/>
  <c r="M86" i="13"/>
  <c r="U86" i="13"/>
  <c r="Q87" i="13"/>
  <c r="M88" i="13"/>
  <c r="U88" i="13"/>
  <c r="Q89" i="13"/>
  <c r="M90" i="13"/>
  <c r="U90" i="13"/>
  <c r="Q91" i="13"/>
  <c r="M92" i="13"/>
  <c r="U92" i="13"/>
  <c r="Q93" i="13"/>
  <c r="M94" i="13"/>
  <c r="U94" i="13"/>
  <c r="Q95" i="13"/>
  <c r="M96" i="13"/>
  <c r="U96" i="13"/>
  <c r="Q97" i="13"/>
  <c r="M98" i="13"/>
  <c r="U98" i="13"/>
  <c r="Q99" i="13"/>
  <c r="M100" i="13"/>
  <c r="U100" i="13"/>
  <c r="Q101" i="13"/>
  <c r="U37" i="13"/>
  <c r="T50" i="13"/>
  <c r="O60" i="13"/>
  <c r="S63" i="13"/>
  <c r="T78" i="13"/>
  <c r="R79" i="13"/>
  <c r="N80" i="13"/>
  <c r="V80" i="13"/>
  <c r="R81" i="13"/>
  <c r="N82" i="13"/>
  <c r="V82" i="13"/>
  <c r="R83" i="13"/>
  <c r="N84" i="13"/>
  <c r="V84" i="13"/>
  <c r="R85" i="13"/>
  <c r="N86" i="13"/>
  <c r="V86" i="13"/>
  <c r="R87" i="13"/>
  <c r="N88" i="13"/>
  <c r="V88" i="13"/>
  <c r="R89" i="13"/>
  <c r="N90" i="13"/>
  <c r="V90" i="13"/>
  <c r="R91" i="13"/>
  <c r="N92" i="13"/>
  <c r="V92" i="13"/>
  <c r="R93" i="13"/>
  <c r="N94" i="13"/>
  <c r="V94" i="13"/>
  <c r="R95" i="13"/>
  <c r="N96" i="13"/>
  <c r="V96" i="13"/>
  <c r="R97" i="13"/>
  <c r="N98" i="13"/>
  <c r="V98" i="13"/>
  <c r="R99" i="13"/>
  <c r="N100" i="13"/>
  <c r="V100" i="13"/>
  <c r="R101" i="13"/>
  <c r="O54" i="13"/>
  <c r="S57" i="13"/>
  <c r="O70" i="13"/>
  <c r="S73" i="13"/>
  <c r="M77" i="13"/>
  <c r="S79" i="13"/>
  <c r="O80" i="13"/>
  <c r="S81" i="13"/>
  <c r="O82" i="13"/>
  <c r="S83" i="13"/>
  <c r="O84" i="13"/>
  <c r="S85" i="13"/>
  <c r="O86" i="13"/>
  <c r="S87" i="13"/>
  <c r="O88" i="13"/>
  <c r="S89" i="13"/>
  <c r="O90" i="13"/>
  <c r="S91" i="13"/>
  <c r="O92" i="13"/>
  <c r="S93" i="13"/>
  <c r="O94" i="13"/>
  <c r="S95" i="13"/>
  <c r="O96" i="13"/>
  <c r="S97" i="13"/>
  <c r="O98" i="13"/>
  <c r="S99" i="13"/>
  <c r="O100" i="13"/>
  <c r="S101" i="13"/>
  <c r="O102" i="13"/>
  <c r="S103" i="13"/>
  <c r="O104" i="13"/>
  <c r="S5" i="13"/>
  <c r="G104" i="13"/>
  <c r="J103" i="13"/>
  <c r="T17" i="13"/>
  <c r="S51" i="13"/>
  <c r="O64" i="13"/>
  <c r="S67" i="13"/>
  <c r="M75" i="13"/>
  <c r="O76" i="13"/>
  <c r="N77" i="13"/>
  <c r="T79" i="13"/>
  <c r="P80" i="13"/>
  <c r="T81" i="13"/>
  <c r="P82" i="13"/>
  <c r="T83" i="13"/>
  <c r="P84" i="13"/>
  <c r="T85" i="13"/>
  <c r="P86" i="13"/>
  <c r="T87" i="13"/>
  <c r="P88" i="13"/>
  <c r="T89" i="13"/>
  <c r="P90" i="13"/>
  <c r="T91" i="13"/>
  <c r="P92" i="13"/>
  <c r="T93" i="13"/>
  <c r="P94" i="13"/>
  <c r="T95" i="13"/>
  <c r="P96" i="13"/>
  <c r="T97" i="13"/>
  <c r="P98" i="13"/>
  <c r="T99" i="13"/>
  <c r="P100" i="13"/>
  <c r="T101" i="13"/>
  <c r="P102" i="13"/>
  <c r="T103" i="13"/>
  <c r="P104" i="13"/>
  <c r="T5" i="13"/>
  <c r="F104" i="13"/>
  <c r="I103" i="13"/>
  <c r="U21" i="13"/>
  <c r="Q46" i="13"/>
  <c r="O58" i="13"/>
  <c r="S61" i="13"/>
  <c r="O74" i="13"/>
  <c r="N75" i="13"/>
  <c r="Q76" i="13"/>
  <c r="S77" i="13"/>
  <c r="M79" i="13"/>
  <c r="U79" i="13"/>
  <c r="Q80" i="13"/>
  <c r="M81" i="13"/>
  <c r="U81" i="13"/>
  <c r="Q82" i="13"/>
  <c r="M83" i="13"/>
  <c r="U83" i="13"/>
  <c r="Q84" i="13"/>
  <c r="M85" i="13"/>
  <c r="U85" i="13"/>
  <c r="Q86" i="13"/>
  <c r="M87" i="13"/>
  <c r="U87" i="13"/>
  <c r="Q88" i="13"/>
  <c r="M89" i="13"/>
  <c r="U89" i="13"/>
  <c r="Q90" i="13"/>
  <c r="M91" i="13"/>
  <c r="U91" i="13"/>
  <c r="Q92" i="13"/>
  <c r="M93" i="13"/>
  <c r="U93" i="13"/>
  <c r="Q94" i="13"/>
  <c r="M95" i="13"/>
  <c r="U95" i="13"/>
  <c r="Q96" i="13"/>
  <c r="M97" i="13"/>
  <c r="U97" i="13"/>
  <c r="Q98" i="13"/>
  <c r="M99" i="13"/>
  <c r="U99" i="13"/>
  <c r="Q100" i="13"/>
  <c r="M101" i="13"/>
  <c r="U101" i="13"/>
  <c r="Q102" i="13"/>
  <c r="M103" i="13"/>
  <c r="U103" i="13"/>
  <c r="Q104" i="13"/>
  <c r="P47" i="13"/>
  <c r="O52" i="13"/>
  <c r="S55" i="13"/>
  <c r="O68" i="13"/>
  <c r="S71" i="13"/>
  <c r="Q74" i="13"/>
  <c r="S75" i="13"/>
  <c r="R76" i="13"/>
  <c r="U77" i="13"/>
  <c r="O78" i="13"/>
  <c r="N79" i="13"/>
  <c r="V79" i="13"/>
  <c r="R80" i="13"/>
  <c r="N81" i="13"/>
  <c r="V81" i="13"/>
  <c r="R82" i="13"/>
  <c r="N83" i="13"/>
  <c r="V83" i="13"/>
  <c r="R84" i="13"/>
  <c r="N85" i="13"/>
  <c r="V85" i="13"/>
  <c r="R86" i="13"/>
  <c r="N87" i="13"/>
  <c r="V87" i="13"/>
  <c r="R88" i="13"/>
  <c r="N89" i="13"/>
  <c r="V89" i="13"/>
  <c r="R90" i="13"/>
  <c r="N91" i="13"/>
  <c r="V91" i="13"/>
  <c r="R92" i="13"/>
  <c r="N93" i="13"/>
  <c r="V93" i="13"/>
  <c r="R94" i="13"/>
  <c r="N95" i="13"/>
  <c r="V95" i="13"/>
  <c r="R96" i="13"/>
  <c r="N97" i="13"/>
  <c r="V97" i="13"/>
  <c r="R98" i="13"/>
  <c r="N99" i="13"/>
  <c r="V99" i="13"/>
  <c r="R100" i="13"/>
  <c r="N101" i="13"/>
  <c r="V101" i="13"/>
  <c r="R102" i="13"/>
  <c r="N103" i="13"/>
  <c r="V103" i="13"/>
  <c r="R104" i="13"/>
  <c r="N5" i="13"/>
  <c r="V5" i="13"/>
  <c r="L104" i="13"/>
  <c r="D104" i="13"/>
  <c r="V77" i="13"/>
  <c r="O81" i="13"/>
  <c r="S84" i="13"/>
  <c r="O97" i="13"/>
  <c r="S100" i="13"/>
  <c r="N102" i="13"/>
  <c r="Q103" i="13"/>
  <c r="S104" i="13"/>
  <c r="O5" i="13"/>
  <c r="L103" i="13"/>
  <c r="E102" i="13"/>
  <c r="H101" i="13"/>
  <c r="K100" i="13"/>
  <c r="C100" i="13"/>
  <c r="Z100" i="13" s="1"/>
  <c r="F99" i="13"/>
  <c r="I98" i="13"/>
  <c r="L97" i="13"/>
  <c r="D97" i="13"/>
  <c r="G96" i="13"/>
  <c r="J95" i="13"/>
  <c r="E94" i="13"/>
  <c r="H93" i="13"/>
  <c r="K92" i="13"/>
  <c r="C92" i="13"/>
  <c r="Z92" i="13" s="1"/>
  <c r="AV92" i="13" s="1"/>
  <c r="F91" i="13"/>
  <c r="I90" i="13"/>
  <c r="L89" i="13"/>
  <c r="D89" i="13"/>
  <c r="G88" i="13"/>
  <c r="J87" i="13"/>
  <c r="E86" i="13"/>
  <c r="H85" i="13"/>
  <c r="K84" i="13"/>
  <c r="C84" i="13"/>
  <c r="Z84" i="13" s="1"/>
  <c r="F83" i="13"/>
  <c r="I82" i="13"/>
  <c r="L81" i="13"/>
  <c r="D81" i="13"/>
  <c r="G80" i="13"/>
  <c r="J79" i="13"/>
  <c r="E78" i="13"/>
  <c r="H77" i="13"/>
  <c r="K76" i="13"/>
  <c r="C76" i="13"/>
  <c r="Z76" i="13" s="1"/>
  <c r="F75" i="13"/>
  <c r="I74" i="13"/>
  <c r="L73" i="13"/>
  <c r="D73" i="13"/>
  <c r="G72" i="13"/>
  <c r="J71" i="13"/>
  <c r="E70" i="13"/>
  <c r="H69" i="13"/>
  <c r="K68" i="13"/>
  <c r="C68" i="13"/>
  <c r="Z68" i="13" s="1"/>
  <c r="AV68" i="13" s="1"/>
  <c r="F67" i="13"/>
  <c r="I66" i="13"/>
  <c r="L65" i="13"/>
  <c r="D65" i="13"/>
  <c r="G64" i="13"/>
  <c r="J63" i="13"/>
  <c r="E62" i="13"/>
  <c r="H61" i="13"/>
  <c r="K60" i="13"/>
  <c r="C60" i="13"/>
  <c r="Z60" i="13" s="1"/>
  <c r="F59" i="13"/>
  <c r="I58" i="13"/>
  <c r="L57" i="13"/>
  <c r="D57" i="13"/>
  <c r="G56" i="13"/>
  <c r="J55" i="13"/>
  <c r="E54" i="13"/>
  <c r="H53" i="13"/>
  <c r="K52" i="13"/>
  <c r="C52" i="13"/>
  <c r="Z52" i="13" s="1"/>
  <c r="F51" i="13"/>
  <c r="I50" i="13"/>
  <c r="O62" i="13"/>
  <c r="P78" i="13"/>
  <c r="O91" i="13"/>
  <c r="S94" i="13"/>
  <c r="S102" i="13"/>
  <c r="R103" i="13"/>
  <c r="U104" i="13"/>
  <c r="P5" i="13"/>
  <c r="K104" i="13"/>
  <c r="K103" i="13"/>
  <c r="L102" i="13"/>
  <c r="D102" i="13"/>
  <c r="AA102" i="13" s="1"/>
  <c r="G101" i="13"/>
  <c r="J100" i="13"/>
  <c r="E99" i="13"/>
  <c r="H98" i="13"/>
  <c r="K97" i="13"/>
  <c r="C97" i="13"/>
  <c r="Z97" i="13" s="1"/>
  <c r="F96" i="13"/>
  <c r="I95" i="13"/>
  <c r="L94" i="13"/>
  <c r="D94" i="13"/>
  <c r="G93" i="13"/>
  <c r="J92" i="13"/>
  <c r="E91" i="13"/>
  <c r="H90" i="13"/>
  <c r="K89" i="13"/>
  <c r="C89" i="13"/>
  <c r="Z89" i="13" s="1"/>
  <c r="F88" i="13"/>
  <c r="I87" i="13"/>
  <c r="L86" i="13"/>
  <c r="D86" i="13"/>
  <c r="G85" i="13"/>
  <c r="J84" i="13"/>
  <c r="E83" i="13"/>
  <c r="H82" i="13"/>
  <c r="K81" i="13"/>
  <c r="C81" i="13"/>
  <c r="Z81" i="13" s="1"/>
  <c r="AV81" i="13" s="1"/>
  <c r="F80" i="13"/>
  <c r="I79" i="13"/>
  <c r="L78" i="13"/>
  <c r="D78" i="13"/>
  <c r="G77" i="13"/>
  <c r="J76" i="13"/>
  <c r="E75" i="13"/>
  <c r="H74" i="13"/>
  <c r="K73" i="13"/>
  <c r="C73" i="13"/>
  <c r="Z73" i="13" s="1"/>
  <c r="F72" i="13"/>
  <c r="I71" i="13"/>
  <c r="L70" i="13"/>
  <c r="D70" i="13"/>
  <c r="AA70" i="13" s="1"/>
  <c r="G69" i="13"/>
  <c r="J68" i="13"/>
  <c r="E67" i="13"/>
  <c r="H66" i="13"/>
  <c r="K65" i="13"/>
  <c r="C65" i="13"/>
  <c r="Z65" i="13" s="1"/>
  <c r="F64" i="13"/>
  <c r="I63" i="13"/>
  <c r="L62" i="13"/>
  <c r="D62" i="13"/>
  <c r="G61" i="13"/>
  <c r="J60" i="13"/>
  <c r="E59" i="13"/>
  <c r="H58" i="13"/>
  <c r="K57" i="13"/>
  <c r="S65" i="13"/>
  <c r="O85" i="13"/>
  <c r="S88" i="13"/>
  <c r="O101" i="13"/>
  <c r="U102" i="13"/>
  <c r="V104" i="13"/>
  <c r="Q5" i="13"/>
  <c r="J104" i="13"/>
  <c r="H103" i="13"/>
  <c r="K102" i="13"/>
  <c r="C102" i="13"/>
  <c r="Z102" i="13" s="1"/>
  <c r="AV102" i="13" s="1"/>
  <c r="F101" i="13"/>
  <c r="I100" i="13"/>
  <c r="L99" i="13"/>
  <c r="D99" i="13"/>
  <c r="G98" i="13"/>
  <c r="J97" i="13"/>
  <c r="E96" i="13"/>
  <c r="H95" i="13"/>
  <c r="K94" i="13"/>
  <c r="C94" i="13"/>
  <c r="Z94" i="13" s="1"/>
  <c r="F93" i="13"/>
  <c r="I92" i="13"/>
  <c r="L91" i="13"/>
  <c r="D91" i="13"/>
  <c r="G90" i="13"/>
  <c r="J89" i="13"/>
  <c r="E88" i="13"/>
  <c r="H87" i="13"/>
  <c r="K86" i="13"/>
  <c r="C86" i="13"/>
  <c r="Z86" i="13" s="1"/>
  <c r="F85" i="13"/>
  <c r="I84" i="13"/>
  <c r="L83" i="13"/>
  <c r="D83" i="13"/>
  <c r="G82" i="13"/>
  <c r="J81" i="13"/>
  <c r="E80" i="13"/>
  <c r="H79" i="13"/>
  <c r="K78" i="13"/>
  <c r="C78" i="13"/>
  <c r="Z78" i="13" s="1"/>
  <c r="F77" i="13"/>
  <c r="I76" i="13"/>
  <c r="L75" i="13"/>
  <c r="D75" i="13"/>
  <c r="G74" i="13"/>
  <c r="J73" i="13"/>
  <c r="E72" i="13"/>
  <c r="H71" i="13"/>
  <c r="K70" i="13"/>
  <c r="C70" i="13"/>
  <c r="Z70" i="13" s="1"/>
  <c r="F69" i="13"/>
  <c r="I68" i="13"/>
  <c r="L67" i="13"/>
  <c r="D67" i="13"/>
  <c r="G66" i="13"/>
  <c r="J65" i="13"/>
  <c r="E64" i="13"/>
  <c r="H63" i="13"/>
  <c r="K62" i="13"/>
  <c r="C62" i="13"/>
  <c r="Z62" i="13" s="1"/>
  <c r="F61" i="13"/>
  <c r="I60" i="13"/>
  <c r="L59" i="13"/>
  <c r="D59" i="13"/>
  <c r="G58" i="13"/>
  <c r="O79" i="13"/>
  <c r="S82" i="13"/>
  <c r="O95" i="13"/>
  <c r="S98" i="13"/>
  <c r="V102" i="13"/>
  <c r="R5" i="13"/>
  <c r="I104" i="13"/>
  <c r="G103" i="13"/>
  <c r="J102" i="13"/>
  <c r="E101" i="13"/>
  <c r="H100" i="13"/>
  <c r="K99" i="13"/>
  <c r="C99" i="13"/>
  <c r="Z99" i="13" s="1"/>
  <c r="F98" i="13"/>
  <c r="I97" i="13"/>
  <c r="L96" i="13"/>
  <c r="D96" i="13"/>
  <c r="G95" i="13"/>
  <c r="J94" i="13"/>
  <c r="E93" i="13"/>
  <c r="H92" i="13"/>
  <c r="K91" i="13"/>
  <c r="C91" i="13"/>
  <c r="Z91" i="13" s="1"/>
  <c r="AV91" i="13" s="1"/>
  <c r="F90" i="13"/>
  <c r="I89" i="13"/>
  <c r="L88" i="13"/>
  <c r="D88" i="13"/>
  <c r="G87" i="13"/>
  <c r="J86" i="13"/>
  <c r="E85" i="13"/>
  <c r="H84" i="13"/>
  <c r="K83" i="13"/>
  <c r="C83" i="13"/>
  <c r="Z83" i="13" s="1"/>
  <c r="F82" i="13"/>
  <c r="I81" i="13"/>
  <c r="L80" i="13"/>
  <c r="D80" i="13"/>
  <c r="G79" i="13"/>
  <c r="J78" i="13"/>
  <c r="E77" i="13"/>
  <c r="H76" i="13"/>
  <c r="K75" i="13"/>
  <c r="C75" i="13"/>
  <c r="Z75" i="13" s="1"/>
  <c r="F74" i="13"/>
  <c r="I73" i="13"/>
  <c r="L72" i="13"/>
  <c r="D72" i="13"/>
  <c r="G71" i="13"/>
  <c r="J70" i="13"/>
  <c r="E69" i="13"/>
  <c r="H68" i="13"/>
  <c r="K67" i="13"/>
  <c r="C67" i="13"/>
  <c r="Z67" i="13" s="1"/>
  <c r="F66" i="13"/>
  <c r="I65" i="13"/>
  <c r="L64" i="13"/>
  <c r="D64" i="13"/>
  <c r="G63" i="13"/>
  <c r="J62" i="13"/>
  <c r="E61" i="13"/>
  <c r="H60" i="13"/>
  <c r="K59" i="13"/>
  <c r="C59" i="13"/>
  <c r="Z59" i="13" s="1"/>
  <c r="F58" i="13"/>
  <c r="I57" i="13"/>
  <c r="L56" i="13"/>
  <c r="D56" i="13"/>
  <c r="G55" i="13"/>
  <c r="J54" i="13"/>
  <c r="E53" i="13"/>
  <c r="H52" i="13"/>
  <c r="K51" i="13"/>
  <c r="C51" i="13"/>
  <c r="Z51" i="13" s="1"/>
  <c r="AV51" i="13" s="1"/>
  <c r="F50" i="13"/>
  <c r="I49" i="13"/>
  <c r="L48" i="13"/>
  <c r="D48" i="13"/>
  <c r="O89" i="13"/>
  <c r="S92" i="13"/>
  <c r="U5" i="13"/>
  <c r="H104" i="13"/>
  <c r="F103" i="13"/>
  <c r="I102" i="13"/>
  <c r="L101" i="13"/>
  <c r="D101" i="13"/>
  <c r="G100" i="13"/>
  <c r="J99" i="13"/>
  <c r="E98" i="13"/>
  <c r="H97" i="13"/>
  <c r="K96" i="13"/>
  <c r="C96" i="13"/>
  <c r="Z96" i="13" s="1"/>
  <c r="F95" i="13"/>
  <c r="I94" i="13"/>
  <c r="L93" i="13"/>
  <c r="D93" i="13"/>
  <c r="G92" i="13"/>
  <c r="J91" i="13"/>
  <c r="E90" i="13"/>
  <c r="H89" i="13"/>
  <c r="K88" i="13"/>
  <c r="C88" i="13"/>
  <c r="Z88" i="13" s="1"/>
  <c r="AV88" i="13" s="1"/>
  <c r="F87" i="13"/>
  <c r="I86" i="13"/>
  <c r="L85" i="13"/>
  <c r="D85" i="13"/>
  <c r="G84" i="13"/>
  <c r="J83" i="13"/>
  <c r="E82" i="13"/>
  <c r="H81" i="13"/>
  <c r="K80" i="13"/>
  <c r="C80" i="13"/>
  <c r="Z80" i="13" s="1"/>
  <c r="F79" i="13"/>
  <c r="I78" i="13"/>
  <c r="L77" i="13"/>
  <c r="D77" i="13"/>
  <c r="G76" i="13"/>
  <c r="J75" i="13"/>
  <c r="E74" i="13"/>
  <c r="H73" i="13"/>
  <c r="K72" i="13"/>
  <c r="C72" i="13"/>
  <c r="Z72" i="13" s="1"/>
  <c r="F71" i="13"/>
  <c r="I70" i="13"/>
  <c r="L69" i="13"/>
  <c r="D69" i="13"/>
  <c r="G68" i="13"/>
  <c r="J67" i="13"/>
  <c r="E66" i="13"/>
  <c r="H65" i="13"/>
  <c r="K64" i="13"/>
  <c r="C64" i="13"/>
  <c r="Z64" i="13" s="1"/>
  <c r="AV64" i="13" s="1"/>
  <c r="F63" i="13"/>
  <c r="I62" i="13"/>
  <c r="L61" i="13"/>
  <c r="D61" i="13"/>
  <c r="G60" i="13"/>
  <c r="J59" i="13"/>
  <c r="E58" i="13"/>
  <c r="H57" i="13"/>
  <c r="K56" i="13"/>
  <c r="C56" i="13"/>
  <c r="Z56" i="13" s="1"/>
  <c r="F55" i="13"/>
  <c r="I54" i="13"/>
  <c r="L53" i="13"/>
  <c r="D53" i="13"/>
  <c r="G52" i="13"/>
  <c r="J51" i="13"/>
  <c r="E50" i="13"/>
  <c r="S48" i="13"/>
  <c r="R74" i="13"/>
  <c r="O83" i="13"/>
  <c r="S86" i="13"/>
  <c r="O99" i="13"/>
  <c r="E104" i="13"/>
  <c r="E103" i="13"/>
  <c r="H102" i="13"/>
  <c r="K101" i="13"/>
  <c r="C101" i="13"/>
  <c r="Z101" i="13" s="1"/>
  <c r="AV101" i="13" s="1"/>
  <c r="F100" i="13"/>
  <c r="I99" i="13"/>
  <c r="L98" i="13"/>
  <c r="D98" i="13"/>
  <c r="G97" i="13"/>
  <c r="J96" i="13"/>
  <c r="E95" i="13"/>
  <c r="H94" i="13"/>
  <c r="K93" i="13"/>
  <c r="C93" i="13"/>
  <c r="Z93" i="13" s="1"/>
  <c r="F92" i="13"/>
  <c r="I91" i="13"/>
  <c r="L90" i="13"/>
  <c r="D90" i="13"/>
  <c r="G89" i="13"/>
  <c r="J88" i="13"/>
  <c r="E87" i="13"/>
  <c r="H86" i="13"/>
  <c r="K85" i="13"/>
  <c r="C85" i="13"/>
  <c r="Z85" i="13" s="1"/>
  <c r="F84" i="13"/>
  <c r="I83" i="13"/>
  <c r="L82" i="13"/>
  <c r="D82" i="13"/>
  <c r="G81" i="13"/>
  <c r="J80" i="13"/>
  <c r="E79" i="13"/>
  <c r="H78" i="13"/>
  <c r="K77" i="13"/>
  <c r="C77" i="13"/>
  <c r="Z77" i="13" s="1"/>
  <c r="F76" i="13"/>
  <c r="I75" i="13"/>
  <c r="L74" i="13"/>
  <c r="D74" i="13"/>
  <c r="G73" i="13"/>
  <c r="J72" i="13"/>
  <c r="E71" i="13"/>
  <c r="H70" i="13"/>
  <c r="K69" i="13"/>
  <c r="C69" i="13"/>
  <c r="Z69" i="13" s="1"/>
  <c r="AV69" i="13" s="1"/>
  <c r="F68" i="13"/>
  <c r="I67" i="13"/>
  <c r="L66" i="13"/>
  <c r="D66" i="13"/>
  <c r="G65" i="13"/>
  <c r="J64" i="13"/>
  <c r="E63" i="13"/>
  <c r="H62" i="13"/>
  <c r="K61" i="13"/>
  <c r="C61" i="13"/>
  <c r="Z61" i="13" s="1"/>
  <c r="F60" i="13"/>
  <c r="I59" i="13"/>
  <c r="L58" i="13"/>
  <c r="D58" i="13"/>
  <c r="G57" i="13"/>
  <c r="J56" i="13"/>
  <c r="E55" i="13"/>
  <c r="H54" i="13"/>
  <c r="K53" i="13"/>
  <c r="C53" i="13"/>
  <c r="Z53" i="13" s="1"/>
  <c r="F52" i="13"/>
  <c r="I51" i="13"/>
  <c r="L50" i="13"/>
  <c r="D50" i="13"/>
  <c r="G49" i="13"/>
  <c r="J48" i="13"/>
  <c r="E47" i="13"/>
  <c r="U75" i="13"/>
  <c r="S80" i="13"/>
  <c r="O93" i="13"/>
  <c r="S96" i="13"/>
  <c r="M104" i="13"/>
  <c r="C104" i="13"/>
  <c r="Z104" i="13" s="1"/>
  <c r="AV104" i="13" s="1"/>
  <c r="D103" i="13"/>
  <c r="G102" i="13"/>
  <c r="J101" i="13"/>
  <c r="E100" i="13"/>
  <c r="H99" i="13"/>
  <c r="K98" i="13"/>
  <c r="C98" i="13"/>
  <c r="Z98" i="13" s="1"/>
  <c r="AV98" i="13" s="1"/>
  <c r="F97" i="13"/>
  <c r="I96" i="13"/>
  <c r="L95" i="13"/>
  <c r="D95" i="13"/>
  <c r="G94" i="13"/>
  <c r="J93" i="13"/>
  <c r="E92" i="13"/>
  <c r="H91" i="13"/>
  <c r="K90" i="13"/>
  <c r="C90" i="13"/>
  <c r="Z90" i="13" s="1"/>
  <c r="F89" i="13"/>
  <c r="I88" i="13"/>
  <c r="L87" i="13"/>
  <c r="D87" i="13"/>
  <c r="G86" i="13"/>
  <c r="J85" i="13"/>
  <c r="E84" i="13"/>
  <c r="H83" i="13"/>
  <c r="K82" i="13"/>
  <c r="C82" i="13"/>
  <c r="Z82" i="13" s="1"/>
  <c r="F81" i="13"/>
  <c r="I80" i="13"/>
  <c r="L79" i="13"/>
  <c r="D79" i="13"/>
  <c r="G78" i="13"/>
  <c r="J77" i="13"/>
  <c r="E76" i="13"/>
  <c r="H75" i="13"/>
  <c r="K74" i="13"/>
  <c r="C74" i="13"/>
  <c r="Z74" i="13" s="1"/>
  <c r="F73" i="13"/>
  <c r="I72" i="13"/>
  <c r="L71" i="13"/>
  <c r="D71" i="13"/>
  <c r="G70" i="13"/>
  <c r="J69" i="13"/>
  <c r="E68" i="13"/>
  <c r="H67" i="13"/>
  <c r="K66" i="13"/>
  <c r="C66" i="13"/>
  <c r="Z66" i="13" s="1"/>
  <c r="AV66" i="13" s="1"/>
  <c r="F65" i="13"/>
  <c r="I64" i="13"/>
  <c r="L63" i="13"/>
  <c r="D63" i="13"/>
  <c r="G62" i="13"/>
  <c r="J61" i="13"/>
  <c r="E60" i="13"/>
  <c r="H59" i="13"/>
  <c r="K58" i="13"/>
  <c r="C58" i="13"/>
  <c r="Z58" i="13" s="1"/>
  <c r="F57" i="13"/>
  <c r="I56" i="13"/>
  <c r="L55" i="13"/>
  <c r="D55" i="13"/>
  <c r="G54" i="13"/>
  <c r="J53" i="13"/>
  <c r="E52" i="13"/>
  <c r="H51" i="13"/>
  <c r="K50" i="13"/>
  <c r="C50" i="13"/>
  <c r="Z50" i="13" s="1"/>
  <c r="F49" i="13"/>
  <c r="I48" i="13"/>
  <c r="L47" i="13"/>
  <c r="D47" i="13"/>
  <c r="O87" i="13"/>
  <c r="M5" i="13"/>
  <c r="C103" i="13"/>
  <c r="Z103" i="13" s="1"/>
  <c r="L92" i="13"/>
  <c r="I85" i="13"/>
  <c r="F78" i="13"/>
  <c r="C71" i="13"/>
  <c r="Z71" i="13" s="1"/>
  <c r="L60" i="13"/>
  <c r="E57" i="13"/>
  <c r="I55" i="13"/>
  <c r="C54" i="13"/>
  <c r="Z54" i="13" s="1"/>
  <c r="I52" i="13"/>
  <c r="J50" i="13"/>
  <c r="E49" i="13"/>
  <c r="E48" i="13"/>
  <c r="F47" i="13"/>
  <c r="G46" i="13"/>
  <c r="J45" i="13"/>
  <c r="E44" i="13"/>
  <c r="H43" i="13"/>
  <c r="K42" i="13"/>
  <c r="C42" i="13"/>
  <c r="Z42" i="13" s="1"/>
  <c r="F41" i="13"/>
  <c r="I40" i="13"/>
  <c r="L39" i="13"/>
  <c r="D39" i="13"/>
  <c r="G38" i="13"/>
  <c r="J37" i="13"/>
  <c r="E36" i="13"/>
  <c r="H35" i="13"/>
  <c r="K34" i="13"/>
  <c r="C34" i="13"/>
  <c r="Z34" i="13" s="1"/>
  <c r="AV34" i="13" s="1"/>
  <c r="F33" i="13"/>
  <c r="I32" i="13"/>
  <c r="L31" i="13"/>
  <c r="D31" i="13"/>
  <c r="G30" i="13"/>
  <c r="J29" i="13"/>
  <c r="E28" i="13"/>
  <c r="H27" i="13"/>
  <c r="K26" i="13"/>
  <c r="C26" i="13"/>
  <c r="Z26" i="13" s="1"/>
  <c r="F25" i="13"/>
  <c r="I24" i="13"/>
  <c r="L23" i="13"/>
  <c r="D23" i="13"/>
  <c r="G22" i="13"/>
  <c r="J21" i="13"/>
  <c r="E20" i="13"/>
  <c r="H19" i="13"/>
  <c r="K18" i="13"/>
  <c r="C18" i="13"/>
  <c r="Z18" i="13" s="1"/>
  <c r="F17" i="13"/>
  <c r="I16" i="13"/>
  <c r="L15" i="13"/>
  <c r="D15" i="13"/>
  <c r="G14" i="13"/>
  <c r="J13" i="13"/>
  <c r="E12" i="13"/>
  <c r="H11" i="13"/>
  <c r="K10" i="13"/>
  <c r="C10" i="13"/>
  <c r="Z10" i="13" s="1"/>
  <c r="F9" i="13"/>
  <c r="I8" i="13"/>
  <c r="L7" i="13"/>
  <c r="D7" i="13"/>
  <c r="G6" i="13"/>
  <c r="J5" i="13"/>
  <c r="N104" i="13"/>
  <c r="D54" i="13"/>
  <c r="F44" i="13"/>
  <c r="C37" i="13"/>
  <c r="Z37" i="13" s="1"/>
  <c r="AV37" i="13" s="1"/>
  <c r="H30" i="13"/>
  <c r="G25" i="13"/>
  <c r="I19" i="13"/>
  <c r="H14" i="13"/>
  <c r="G9" i="13"/>
  <c r="S90" i="13"/>
  <c r="G99" i="13"/>
  <c r="K95" i="13"/>
  <c r="D92" i="13"/>
  <c r="AA92" i="13" s="1"/>
  <c r="AW92" i="13" s="1"/>
  <c r="H88" i="13"/>
  <c r="E81" i="13"/>
  <c r="J74" i="13"/>
  <c r="G67" i="13"/>
  <c r="K63" i="13"/>
  <c r="D60" i="13"/>
  <c r="AA60" i="13" s="1"/>
  <c r="C57" i="13"/>
  <c r="Z57" i="13" s="1"/>
  <c r="H55" i="13"/>
  <c r="D52" i="13"/>
  <c r="AA52" i="13" s="1"/>
  <c r="H50" i="13"/>
  <c r="D49" i="13"/>
  <c r="C48" i="13"/>
  <c r="Z48" i="13" s="1"/>
  <c r="C47" i="13"/>
  <c r="Z47" i="13" s="1"/>
  <c r="AV47" i="13" s="1"/>
  <c r="F46" i="13"/>
  <c r="I45" i="13"/>
  <c r="L44" i="13"/>
  <c r="D44" i="13"/>
  <c r="G43" i="13"/>
  <c r="J42" i="13"/>
  <c r="E41" i="13"/>
  <c r="H40" i="13"/>
  <c r="K39" i="13"/>
  <c r="C39" i="13"/>
  <c r="Z39" i="13" s="1"/>
  <c r="F38" i="13"/>
  <c r="I37" i="13"/>
  <c r="L36" i="13"/>
  <c r="D36" i="13"/>
  <c r="G35" i="13"/>
  <c r="J34" i="13"/>
  <c r="E33" i="13"/>
  <c r="H32" i="13"/>
  <c r="K31" i="13"/>
  <c r="C31" i="13"/>
  <c r="Z31" i="13" s="1"/>
  <c r="AV31" i="13" s="1"/>
  <c r="F30" i="13"/>
  <c r="I29" i="13"/>
  <c r="L28" i="13"/>
  <c r="D28" i="13"/>
  <c r="G27" i="13"/>
  <c r="J26" i="13"/>
  <c r="E25" i="13"/>
  <c r="H24" i="13"/>
  <c r="K23" i="13"/>
  <c r="C23" i="13"/>
  <c r="Z23" i="13" s="1"/>
  <c r="F22" i="13"/>
  <c r="I21" i="13"/>
  <c r="L20" i="13"/>
  <c r="D20" i="13"/>
  <c r="AA20" i="13" s="1"/>
  <c r="G19" i="13"/>
  <c r="J18" i="13"/>
  <c r="E17" i="13"/>
  <c r="H16" i="13"/>
  <c r="K15" i="13"/>
  <c r="C15" i="13"/>
  <c r="Z15" i="13" s="1"/>
  <c r="F14" i="13"/>
  <c r="I13" i="13"/>
  <c r="L12" i="13"/>
  <c r="D12" i="13"/>
  <c r="G11" i="13"/>
  <c r="J10" i="13"/>
  <c r="E9" i="13"/>
  <c r="H8" i="13"/>
  <c r="K7" i="13"/>
  <c r="C7" i="13"/>
  <c r="Z7" i="13" s="1"/>
  <c r="F6" i="13"/>
  <c r="I5" i="13"/>
  <c r="G75" i="13"/>
  <c r="J52" i="13"/>
  <c r="K45" i="13"/>
  <c r="J40" i="13"/>
  <c r="L34" i="13"/>
  <c r="F28" i="13"/>
  <c r="J24" i="13"/>
  <c r="L18" i="13"/>
  <c r="F12" i="13"/>
  <c r="E7" i="13"/>
  <c r="F102" i="13"/>
  <c r="C95" i="13"/>
  <c r="Z95" i="13" s="1"/>
  <c r="L84" i="13"/>
  <c r="I77" i="13"/>
  <c r="F70" i="13"/>
  <c r="C63" i="13"/>
  <c r="Z63" i="13" s="1"/>
  <c r="C55" i="13"/>
  <c r="Z55" i="13" s="1"/>
  <c r="AV55" i="13" s="1"/>
  <c r="I53" i="13"/>
  <c r="G50" i="13"/>
  <c r="C49" i="13"/>
  <c r="Z49" i="13" s="1"/>
  <c r="E46" i="13"/>
  <c r="H45" i="13"/>
  <c r="K44" i="13"/>
  <c r="C44" i="13"/>
  <c r="Z44" i="13" s="1"/>
  <c r="F43" i="13"/>
  <c r="I42" i="13"/>
  <c r="L41" i="13"/>
  <c r="D41" i="13"/>
  <c r="G40" i="13"/>
  <c r="J39" i="13"/>
  <c r="E38" i="13"/>
  <c r="H37" i="13"/>
  <c r="K36" i="13"/>
  <c r="C36" i="13"/>
  <c r="Z36" i="13" s="1"/>
  <c r="AV36" i="13" s="1"/>
  <c r="F35" i="13"/>
  <c r="I34" i="13"/>
  <c r="L33" i="13"/>
  <c r="D33" i="13"/>
  <c r="G32" i="13"/>
  <c r="J31" i="13"/>
  <c r="E30" i="13"/>
  <c r="H29" i="13"/>
  <c r="K28" i="13"/>
  <c r="C28" i="13"/>
  <c r="Z28" i="13" s="1"/>
  <c r="F27" i="13"/>
  <c r="I26" i="13"/>
  <c r="L25" i="13"/>
  <c r="D25" i="13"/>
  <c r="G24" i="13"/>
  <c r="J23" i="13"/>
  <c r="E22" i="13"/>
  <c r="H21" i="13"/>
  <c r="K20" i="13"/>
  <c r="C20" i="13"/>
  <c r="Z20" i="13" s="1"/>
  <c r="AV20" i="13" s="1"/>
  <c r="F19" i="13"/>
  <c r="I18" i="13"/>
  <c r="L17" i="13"/>
  <c r="D17" i="13"/>
  <c r="G16" i="13"/>
  <c r="J15" i="13"/>
  <c r="E14" i="13"/>
  <c r="H13" i="13"/>
  <c r="K12" i="13"/>
  <c r="C12" i="13"/>
  <c r="Z12" i="13" s="1"/>
  <c r="F11" i="13"/>
  <c r="I10" i="13"/>
  <c r="L9" i="13"/>
  <c r="D9" i="13"/>
  <c r="G8" i="13"/>
  <c r="J7" i="13"/>
  <c r="E6" i="13"/>
  <c r="H5" i="13"/>
  <c r="D100" i="13"/>
  <c r="AA100" i="13" s="1"/>
  <c r="E89" i="13"/>
  <c r="H64" i="13"/>
  <c r="F48" i="13"/>
  <c r="L42" i="13"/>
  <c r="K37" i="13"/>
  <c r="E31" i="13"/>
  <c r="D26" i="13"/>
  <c r="AA26" i="13" s="1"/>
  <c r="AW26" i="13" s="1"/>
  <c r="C21" i="13"/>
  <c r="Z21" i="13" s="1"/>
  <c r="K13" i="13"/>
  <c r="J8" i="13"/>
  <c r="J98" i="13"/>
  <c r="G91" i="13"/>
  <c r="K87" i="13"/>
  <c r="D84" i="13"/>
  <c r="AA84" i="13" s="1"/>
  <c r="H80" i="13"/>
  <c r="E73" i="13"/>
  <c r="J66" i="13"/>
  <c r="G59" i="13"/>
  <c r="H56" i="13"/>
  <c r="G53" i="13"/>
  <c r="L51" i="13"/>
  <c r="K47" i="13"/>
  <c r="L46" i="13"/>
  <c r="D46" i="13"/>
  <c r="G45" i="13"/>
  <c r="J44" i="13"/>
  <c r="E43" i="13"/>
  <c r="H42" i="13"/>
  <c r="K41" i="13"/>
  <c r="C41" i="13"/>
  <c r="Z41" i="13" s="1"/>
  <c r="F40" i="13"/>
  <c r="I39" i="13"/>
  <c r="L38" i="13"/>
  <c r="D38" i="13"/>
  <c r="G37" i="13"/>
  <c r="J36" i="13"/>
  <c r="E35" i="13"/>
  <c r="H34" i="13"/>
  <c r="K33" i="13"/>
  <c r="C33" i="13"/>
  <c r="Z33" i="13" s="1"/>
  <c r="F32" i="13"/>
  <c r="I31" i="13"/>
  <c r="L30" i="13"/>
  <c r="D30" i="13"/>
  <c r="G29" i="13"/>
  <c r="J28" i="13"/>
  <c r="E27" i="13"/>
  <c r="H26" i="13"/>
  <c r="K25" i="13"/>
  <c r="C25" i="13"/>
  <c r="Z25" i="13" s="1"/>
  <c r="AV25" i="13" s="1"/>
  <c r="F24" i="13"/>
  <c r="I23" i="13"/>
  <c r="L22" i="13"/>
  <c r="D22" i="13"/>
  <c r="G21" i="13"/>
  <c r="J20" i="13"/>
  <c r="E19" i="13"/>
  <c r="H18" i="13"/>
  <c r="K17" i="13"/>
  <c r="C17" i="13"/>
  <c r="Z17" i="13" s="1"/>
  <c r="AV17" i="13" s="1"/>
  <c r="F16" i="13"/>
  <c r="I15" i="13"/>
  <c r="L14" i="13"/>
  <c r="D14" i="13"/>
  <c r="G13" i="13"/>
  <c r="J12" i="13"/>
  <c r="E11" i="13"/>
  <c r="H10" i="13"/>
  <c r="K9" i="13"/>
  <c r="C9" i="13"/>
  <c r="Z9" i="13" s="1"/>
  <c r="F8" i="13"/>
  <c r="I7" i="13"/>
  <c r="L6" i="13"/>
  <c r="D6" i="13"/>
  <c r="G5" i="13"/>
  <c r="D68" i="13"/>
  <c r="H46" i="13"/>
  <c r="G41" i="13"/>
  <c r="I35" i="13"/>
  <c r="K29" i="13"/>
  <c r="E23" i="13"/>
  <c r="G17" i="13"/>
  <c r="I11" i="13"/>
  <c r="H6" i="13"/>
  <c r="I101" i="13"/>
  <c r="F94" i="13"/>
  <c r="C87" i="13"/>
  <c r="Z87" i="13" s="1"/>
  <c r="L76" i="13"/>
  <c r="I69" i="13"/>
  <c r="F62" i="13"/>
  <c r="F56" i="13"/>
  <c r="L54" i="13"/>
  <c r="F53" i="13"/>
  <c r="G51" i="13"/>
  <c r="L49" i="13"/>
  <c r="K48" i="13"/>
  <c r="J47" i="13"/>
  <c r="K46" i="13"/>
  <c r="C46" i="13"/>
  <c r="Z46" i="13" s="1"/>
  <c r="AV46" i="13" s="1"/>
  <c r="F45" i="13"/>
  <c r="I44" i="13"/>
  <c r="L43" i="13"/>
  <c r="D43" i="13"/>
  <c r="G42" i="13"/>
  <c r="J41" i="13"/>
  <c r="E40" i="13"/>
  <c r="H39" i="13"/>
  <c r="K38" i="13"/>
  <c r="C38" i="13"/>
  <c r="Z38" i="13" s="1"/>
  <c r="AV38" i="13" s="1"/>
  <c r="F37" i="13"/>
  <c r="I36" i="13"/>
  <c r="L35" i="13"/>
  <c r="D35" i="13"/>
  <c r="G34" i="13"/>
  <c r="J33" i="13"/>
  <c r="E32" i="13"/>
  <c r="H31" i="13"/>
  <c r="K30" i="13"/>
  <c r="C30" i="13"/>
  <c r="Z30" i="13" s="1"/>
  <c r="AV30" i="13" s="1"/>
  <c r="F29" i="13"/>
  <c r="I28" i="13"/>
  <c r="L27" i="13"/>
  <c r="D27" i="13"/>
  <c r="G26" i="13"/>
  <c r="J25" i="13"/>
  <c r="E24" i="13"/>
  <c r="H23" i="13"/>
  <c r="K22" i="13"/>
  <c r="C22" i="13"/>
  <c r="Z22" i="13" s="1"/>
  <c r="F21" i="13"/>
  <c r="I20" i="13"/>
  <c r="L19" i="13"/>
  <c r="D19" i="13"/>
  <c r="G18" i="13"/>
  <c r="J17" i="13"/>
  <c r="E16" i="13"/>
  <c r="H15" i="13"/>
  <c r="K14" i="13"/>
  <c r="C14" i="13"/>
  <c r="Z14" i="13" s="1"/>
  <c r="F13" i="13"/>
  <c r="I12" i="13"/>
  <c r="L11" i="13"/>
  <c r="D11" i="13"/>
  <c r="G10" i="13"/>
  <c r="J9" i="13"/>
  <c r="E8" i="13"/>
  <c r="H7" i="13"/>
  <c r="K6" i="13"/>
  <c r="C6" i="13"/>
  <c r="Z6" i="13" s="1"/>
  <c r="F5" i="13"/>
  <c r="K55" i="13"/>
  <c r="I43" i="13"/>
  <c r="H38" i="13"/>
  <c r="G33" i="13"/>
  <c r="I27" i="13"/>
  <c r="K21" i="13"/>
  <c r="J16" i="13"/>
  <c r="L10" i="13"/>
  <c r="K5" i="13"/>
  <c r="M102" i="13"/>
  <c r="E97" i="13"/>
  <c r="J90" i="13"/>
  <c r="G83" i="13"/>
  <c r="K79" i="13"/>
  <c r="D76" i="13"/>
  <c r="H72" i="13"/>
  <c r="E65" i="13"/>
  <c r="J58" i="13"/>
  <c r="E56" i="13"/>
  <c r="K54" i="13"/>
  <c r="E51" i="13"/>
  <c r="K49" i="13"/>
  <c r="H48" i="13"/>
  <c r="I47" i="13"/>
  <c r="J46" i="13"/>
  <c r="E45" i="13"/>
  <c r="H44" i="13"/>
  <c r="K43" i="13"/>
  <c r="C43" i="13"/>
  <c r="Z43" i="13" s="1"/>
  <c r="AV43" i="13" s="1"/>
  <c r="F42" i="13"/>
  <c r="I41" i="13"/>
  <c r="L40" i="13"/>
  <c r="D40" i="13"/>
  <c r="G39" i="13"/>
  <c r="J38" i="13"/>
  <c r="E37" i="13"/>
  <c r="H36" i="13"/>
  <c r="K35" i="13"/>
  <c r="C35" i="13"/>
  <c r="Z35" i="13" s="1"/>
  <c r="F34" i="13"/>
  <c r="I33" i="13"/>
  <c r="L32" i="13"/>
  <c r="D32" i="13"/>
  <c r="G31" i="13"/>
  <c r="J30" i="13"/>
  <c r="E29" i="13"/>
  <c r="H28" i="13"/>
  <c r="K27" i="13"/>
  <c r="C27" i="13"/>
  <c r="Z27" i="13" s="1"/>
  <c r="AV27" i="13" s="1"/>
  <c r="F26" i="13"/>
  <c r="I25" i="13"/>
  <c r="L24" i="13"/>
  <c r="D24" i="13"/>
  <c r="G23" i="13"/>
  <c r="J22" i="13"/>
  <c r="E21" i="13"/>
  <c r="H20" i="13"/>
  <c r="K19" i="13"/>
  <c r="C19" i="13"/>
  <c r="Z19" i="13" s="1"/>
  <c r="F18" i="13"/>
  <c r="I17" i="13"/>
  <c r="L16" i="13"/>
  <c r="D16" i="13"/>
  <c r="G15" i="13"/>
  <c r="J14" i="13"/>
  <c r="E13" i="13"/>
  <c r="H12" i="13"/>
  <c r="K11" i="13"/>
  <c r="C11" i="13"/>
  <c r="Z11" i="13" s="1"/>
  <c r="F10" i="13"/>
  <c r="I9" i="13"/>
  <c r="L8" i="13"/>
  <c r="D8" i="13"/>
  <c r="G7" i="13"/>
  <c r="J6" i="13"/>
  <c r="E5" i="13"/>
  <c r="K71" i="13"/>
  <c r="H49" i="13"/>
  <c r="C45" i="13"/>
  <c r="Z45" i="13" s="1"/>
  <c r="AV45" i="13" s="1"/>
  <c r="E39" i="13"/>
  <c r="D34" i="13"/>
  <c r="AA34" i="13" s="1"/>
  <c r="C29" i="13"/>
  <c r="Z29" i="13" s="1"/>
  <c r="AV29" i="13" s="1"/>
  <c r="H22" i="13"/>
  <c r="D18" i="13"/>
  <c r="AA18" i="13" s="1"/>
  <c r="C13" i="13"/>
  <c r="Z13" i="13" s="1"/>
  <c r="O103" i="13"/>
  <c r="L100" i="13"/>
  <c r="I93" i="13"/>
  <c r="F86" i="13"/>
  <c r="C79" i="13"/>
  <c r="Z79" i="13" s="1"/>
  <c r="L68" i="13"/>
  <c r="I61" i="13"/>
  <c r="F54" i="13"/>
  <c r="L52" i="13"/>
  <c r="D51" i="13"/>
  <c r="AA51" i="13" s="1"/>
  <c r="J49" i="13"/>
  <c r="G48" i="13"/>
  <c r="H47" i="13"/>
  <c r="I46" i="13"/>
  <c r="L45" i="13"/>
  <c r="D45" i="13"/>
  <c r="G44" i="13"/>
  <c r="J43" i="13"/>
  <c r="E42" i="13"/>
  <c r="H41" i="13"/>
  <c r="K40" i="13"/>
  <c r="C40" i="13"/>
  <c r="Z40" i="13" s="1"/>
  <c r="F39" i="13"/>
  <c r="I38" i="13"/>
  <c r="L37" i="13"/>
  <c r="D37" i="13"/>
  <c r="AA37" i="13" s="1"/>
  <c r="G36" i="13"/>
  <c r="J35" i="13"/>
  <c r="E34" i="13"/>
  <c r="H33" i="13"/>
  <c r="K32" i="13"/>
  <c r="C32" i="13"/>
  <c r="Z32" i="13" s="1"/>
  <c r="F31" i="13"/>
  <c r="I30" i="13"/>
  <c r="L29" i="13"/>
  <c r="D29" i="13"/>
  <c r="AA29" i="13" s="1"/>
  <c r="G28" i="13"/>
  <c r="J27" i="13"/>
  <c r="E26" i="13"/>
  <c r="H25" i="13"/>
  <c r="K24" i="13"/>
  <c r="C24" i="13"/>
  <c r="Z24" i="13" s="1"/>
  <c r="F23" i="13"/>
  <c r="I22" i="13"/>
  <c r="L21" i="13"/>
  <c r="D21" i="13"/>
  <c r="AA21" i="13" s="1"/>
  <c r="G20" i="13"/>
  <c r="J19" i="13"/>
  <c r="E18" i="13"/>
  <c r="H17" i="13"/>
  <c r="K16" i="13"/>
  <c r="C16" i="13"/>
  <c r="Z16" i="13" s="1"/>
  <c r="F15" i="13"/>
  <c r="I14" i="13"/>
  <c r="L13" i="13"/>
  <c r="D13" i="13"/>
  <c r="G12" i="13"/>
  <c r="J11" i="13"/>
  <c r="E10" i="13"/>
  <c r="H9" i="13"/>
  <c r="K8" i="13"/>
  <c r="C8" i="13"/>
  <c r="Z8" i="13" s="1"/>
  <c r="F7" i="13"/>
  <c r="I6" i="13"/>
  <c r="L5" i="13"/>
  <c r="D5" i="13"/>
  <c r="H96" i="13"/>
  <c r="J82" i="13"/>
  <c r="J57" i="13"/>
  <c r="G47" i="13"/>
  <c r="D42" i="13"/>
  <c r="AA42" i="13" s="1"/>
  <c r="F36" i="13"/>
  <c r="J32" i="13"/>
  <c r="L26" i="13"/>
  <c r="F20" i="13"/>
  <c r="E15" i="13"/>
  <c r="D10" i="13"/>
  <c r="AA10" i="13" s="1"/>
  <c r="AV77" i="13" l="1"/>
  <c r="AV21" i="13"/>
  <c r="AV103" i="13"/>
  <c r="AW60" i="13"/>
  <c r="AV99" i="13"/>
  <c r="AV86" i="13"/>
  <c r="AV65" i="13"/>
  <c r="AV39" i="13"/>
  <c r="AV13" i="13"/>
  <c r="AV95" i="13"/>
  <c r="AV10" i="13"/>
  <c r="AV74" i="13"/>
  <c r="AV48" i="13"/>
  <c r="AV94" i="13"/>
  <c r="AV35" i="13"/>
  <c r="AV57" i="13"/>
  <c r="AV40" i="13"/>
  <c r="AV22" i="13"/>
  <c r="AV18" i="13"/>
  <c r="AV82" i="13"/>
  <c r="AV85" i="13"/>
  <c r="AV52" i="13"/>
  <c r="AV16" i="13"/>
  <c r="AV87" i="13"/>
  <c r="AV12" i="13"/>
  <c r="AV44" i="13"/>
  <c r="AV26" i="13"/>
  <c r="AV90" i="13"/>
  <c r="AV93" i="13"/>
  <c r="AV14" i="13"/>
  <c r="AV83" i="13"/>
  <c r="AV9" i="13"/>
  <c r="AV71" i="13"/>
  <c r="AV56" i="13"/>
  <c r="AV67" i="13"/>
  <c r="AV97" i="13"/>
  <c r="AV100" i="13"/>
  <c r="AV32" i="13"/>
  <c r="AV96" i="13"/>
  <c r="AV73" i="13"/>
  <c r="AV49" i="13"/>
  <c r="AV19" i="13"/>
  <c r="AV23" i="13"/>
  <c r="AV8" i="13"/>
  <c r="AV54" i="13"/>
  <c r="AV72" i="13"/>
  <c r="AV84" i="13"/>
  <c r="AV63" i="13"/>
  <c r="AV59" i="13"/>
  <c r="AV78" i="13"/>
  <c r="AV89" i="13"/>
  <c r="AV28" i="13"/>
  <c r="AV42" i="13"/>
  <c r="AV60" i="13"/>
  <c r="AV62" i="13"/>
  <c r="AV76" i="13"/>
  <c r="AV50" i="13"/>
  <c r="AV53" i="13"/>
  <c r="AW42" i="13"/>
  <c r="AW10" i="13"/>
  <c r="AV33" i="13"/>
  <c r="AV80" i="13"/>
  <c r="AV7" i="13"/>
  <c r="AW21" i="13"/>
  <c r="AV11" i="13"/>
  <c r="AV15" i="13"/>
  <c r="AV75" i="13"/>
  <c r="AV79" i="13"/>
  <c r="AV70" i="13"/>
  <c r="AV58" i="13"/>
  <c r="AV61" i="13"/>
  <c r="AV41" i="13"/>
  <c r="AV24" i="13"/>
  <c r="AV6" i="13"/>
  <c r="Y5" i="13"/>
  <c r="Y2" i="13" s="1"/>
  <c r="Y3" i="13" s="1"/>
  <c r="B2" i="13"/>
  <c r="B3" i="13" s="1"/>
  <c r="AW100" i="13"/>
  <c r="AW52" i="13"/>
  <c r="AW84" i="13"/>
  <c r="AW51" i="13"/>
  <c r="AW18" i="13"/>
  <c r="AW34" i="13"/>
  <c r="AW37" i="13"/>
  <c r="AA76" i="13"/>
  <c r="AW76" i="13" s="1"/>
  <c r="AA16" i="13"/>
  <c r="AW16" i="13" s="1"/>
  <c r="AA58" i="13"/>
  <c r="AW58" i="13" s="1"/>
  <c r="AA90" i="13"/>
  <c r="AW90" i="13" s="1"/>
  <c r="AA81" i="13"/>
  <c r="AB81" i="13" s="1"/>
  <c r="AA68" i="13"/>
  <c r="AW68" i="13" s="1"/>
  <c r="AA74" i="13"/>
  <c r="AW74" i="13" s="1"/>
  <c r="AA44" i="13"/>
  <c r="AB44" i="13" s="1"/>
  <c r="AA12" i="13"/>
  <c r="AB12" i="13" s="1"/>
  <c r="AB10" i="13"/>
  <c r="AX10" i="13" s="1"/>
  <c r="AA8" i="13"/>
  <c r="AW8" i="13" s="1"/>
  <c r="AB52" i="13"/>
  <c r="AC52" i="13" s="1"/>
  <c r="AB84" i="13"/>
  <c r="AC84" i="13" s="1"/>
  <c r="AA53" i="13"/>
  <c r="AB53" i="13" s="1"/>
  <c r="AA85" i="13"/>
  <c r="AW85" i="13" s="1"/>
  <c r="AA40" i="13"/>
  <c r="AB40" i="13" s="1"/>
  <c r="AB18" i="13"/>
  <c r="AX18" i="13" s="1"/>
  <c r="AA6" i="13"/>
  <c r="AW6" i="13" s="1"/>
  <c r="AA38" i="13"/>
  <c r="AW38" i="13" s="1"/>
  <c r="AA45" i="13"/>
  <c r="AW45" i="13" s="1"/>
  <c r="AA13" i="13"/>
  <c r="AW13" i="13" s="1"/>
  <c r="AB26" i="13"/>
  <c r="AX26" i="13" s="1"/>
  <c r="AA36" i="13"/>
  <c r="AW36" i="13" s="1"/>
  <c r="AA49" i="13"/>
  <c r="AB49" i="13" s="1"/>
  <c r="AX49" i="13" s="1"/>
  <c r="AA69" i="13"/>
  <c r="AW69" i="13" s="1"/>
  <c r="AA101" i="13"/>
  <c r="AW101" i="13" s="1"/>
  <c r="AB42" i="13"/>
  <c r="AX42" i="13" s="1"/>
  <c r="AC26" i="13"/>
  <c r="AB8" i="13"/>
  <c r="AC8" i="13" s="1"/>
  <c r="AC21" i="13"/>
  <c r="AB21" i="13"/>
  <c r="AX21" i="13" s="1"/>
  <c r="AB16" i="13"/>
  <c r="AC16" i="13" s="1"/>
  <c r="AY16" i="13" s="1"/>
  <c r="AB20" i="13"/>
  <c r="AC20" i="13" s="1"/>
  <c r="AY20" i="13" s="1"/>
  <c r="AC10" i="13"/>
  <c r="AD10" i="13" s="1"/>
  <c r="AB29" i="13"/>
  <c r="AC29" i="13" s="1"/>
  <c r="AY29" i="13" s="1"/>
  <c r="AA11" i="13"/>
  <c r="AB11" i="13" s="1"/>
  <c r="AC11" i="13" s="1"/>
  <c r="AA43" i="13"/>
  <c r="AB43" i="13" s="1"/>
  <c r="AC43" i="13" s="1"/>
  <c r="AD43" i="13" s="1"/>
  <c r="AA24" i="13"/>
  <c r="AW24" i="13" s="1"/>
  <c r="AB51" i="13"/>
  <c r="AX51" i="13" s="1"/>
  <c r="AB34" i="13"/>
  <c r="AX34" i="13" s="1"/>
  <c r="AC18" i="13"/>
  <c r="AY18" i="13" s="1"/>
  <c r="AA32" i="13"/>
  <c r="AB32" i="13" s="1"/>
  <c r="AA27" i="13"/>
  <c r="AB27" i="13" s="1"/>
  <c r="AC27" i="13" s="1"/>
  <c r="AY27" i="13" s="1"/>
  <c r="AA22" i="13"/>
  <c r="AW22" i="13" s="1"/>
  <c r="AA25" i="13"/>
  <c r="AW25" i="13" s="1"/>
  <c r="AA31" i="13"/>
  <c r="AB31" i="13" s="1"/>
  <c r="AA63" i="13"/>
  <c r="AW63" i="13" s="1"/>
  <c r="AA95" i="13"/>
  <c r="AW95" i="13" s="1"/>
  <c r="AA72" i="13"/>
  <c r="AW72" i="13" s="1"/>
  <c r="AA59" i="13"/>
  <c r="AB59" i="13" s="1"/>
  <c r="AA91" i="13"/>
  <c r="AW91" i="13" s="1"/>
  <c r="AB6" i="13"/>
  <c r="AC6" i="13" s="1"/>
  <c r="AB38" i="13"/>
  <c r="AC38" i="13" s="1"/>
  <c r="AY38" i="13" s="1"/>
  <c r="AB76" i="13"/>
  <c r="AC76" i="13" s="1"/>
  <c r="AA66" i="13"/>
  <c r="AB66" i="13" s="1"/>
  <c r="AA98" i="13"/>
  <c r="AB98" i="13" s="1"/>
  <c r="AA77" i="13"/>
  <c r="AB77" i="13" s="1"/>
  <c r="AA78" i="13"/>
  <c r="AW78" i="13" s="1"/>
  <c r="AA35" i="13"/>
  <c r="AB35" i="13" s="1"/>
  <c r="AC35" i="13" s="1"/>
  <c r="AD35" i="13" s="1"/>
  <c r="AA30" i="13"/>
  <c r="AB30" i="13" s="1"/>
  <c r="AA33" i="13"/>
  <c r="AB33" i="13" s="1"/>
  <c r="AA7" i="13"/>
  <c r="AW7" i="13" s="1"/>
  <c r="AA39" i="13"/>
  <c r="AB39" i="13" s="1"/>
  <c r="AX39" i="13" s="1"/>
  <c r="AA71" i="13"/>
  <c r="AB71" i="13" s="1"/>
  <c r="AA103" i="13"/>
  <c r="AB103" i="13" s="1"/>
  <c r="AX103" i="13" s="1"/>
  <c r="AB58" i="13"/>
  <c r="AC58" i="13" s="1"/>
  <c r="AB90" i="13"/>
  <c r="AC90" i="13" s="1"/>
  <c r="AD90" i="13" s="1"/>
  <c r="AA48" i="13"/>
  <c r="AW48" i="13" s="1"/>
  <c r="AA80" i="13"/>
  <c r="AW80" i="13" s="1"/>
  <c r="AA67" i="13"/>
  <c r="AW67" i="13" s="1"/>
  <c r="AA99" i="13"/>
  <c r="AB99" i="13" s="1"/>
  <c r="AB91" i="13"/>
  <c r="AB80" i="13"/>
  <c r="AC80" i="13" s="1"/>
  <c r="AA9" i="13"/>
  <c r="AW9" i="13" s="1"/>
  <c r="AA41" i="13"/>
  <c r="AW41" i="13" s="1"/>
  <c r="AA15" i="13"/>
  <c r="AB15" i="13" s="1"/>
  <c r="AA47" i="13"/>
  <c r="AB47" i="13" s="1"/>
  <c r="AC47" i="13" s="1"/>
  <c r="AA79" i="13"/>
  <c r="AB79" i="13" s="1"/>
  <c r="AC79" i="13" s="1"/>
  <c r="AD79" i="13" s="1"/>
  <c r="AZ79" i="13" s="1"/>
  <c r="AA56" i="13"/>
  <c r="AB56" i="13" s="1"/>
  <c r="AX56" i="13" s="1"/>
  <c r="AA88" i="13"/>
  <c r="AA75" i="13"/>
  <c r="AB75" i="13" s="1"/>
  <c r="AB67" i="13"/>
  <c r="AC67" i="13" s="1"/>
  <c r="AB24" i="13"/>
  <c r="AC24" i="13" s="1"/>
  <c r="AY24" i="13" s="1"/>
  <c r="AA28" i="13"/>
  <c r="AB28" i="13" s="1"/>
  <c r="AB48" i="13"/>
  <c r="AB60" i="13"/>
  <c r="AC60" i="13" s="1"/>
  <c r="AY60" i="13" s="1"/>
  <c r="AB92" i="13"/>
  <c r="AC92" i="13" s="1"/>
  <c r="AD92" i="13" s="1"/>
  <c r="AE92" i="13" s="1"/>
  <c r="BA92" i="13" s="1"/>
  <c r="AA50" i="13"/>
  <c r="AB50" i="13" s="1"/>
  <c r="AA82" i="13"/>
  <c r="AB82" i="13" s="1"/>
  <c r="AA61" i="13"/>
  <c r="AB61" i="13" s="1"/>
  <c r="AC61" i="13" s="1"/>
  <c r="AD61" i="13" s="1"/>
  <c r="AA93" i="13"/>
  <c r="AB93" i="13" s="1"/>
  <c r="AB69" i="13"/>
  <c r="AC69" i="13" s="1"/>
  <c r="AB101" i="13"/>
  <c r="AC101" i="13" s="1"/>
  <c r="AB88" i="13"/>
  <c r="AA62" i="13"/>
  <c r="AB62" i="13" s="1"/>
  <c r="AB37" i="13"/>
  <c r="AC37" i="13" s="1"/>
  <c r="AD37" i="13" s="1"/>
  <c r="AE37" i="13" s="1"/>
  <c r="AF37" i="13" s="1"/>
  <c r="AA19" i="13"/>
  <c r="AB19" i="13" s="1"/>
  <c r="AC19" i="13" s="1"/>
  <c r="AY19" i="13" s="1"/>
  <c r="AA14" i="13"/>
  <c r="AB14" i="13" s="1"/>
  <c r="AC14" i="13" s="1"/>
  <c r="AY14" i="13" s="1"/>
  <c r="AA46" i="13"/>
  <c r="AB46" i="13" s="1"/>
  <c r="AA17" i="13"/>
  <c r="AW17" i="13" s="1"/>
  <c r="AB41" i="13"/>
  <c r="AA54" i="13"/>
  <c r="AW54" i="13" s="1"/>
  <c r="AA23" i="13"/>
  <c r="AA55" i="13"/>
  <c r="AB55" i="13" s="1"/>
  <c r="AC55" i="13" s="1"/>
  <c r="AY55" i="13" s="1"/>
  <c r="AA87" i="13"/>
  <c r="AB87" i="13" s="1"/>
  <c r="AC87" i="13" s="1"/>
  <c r="AY87" i="13" s="1"/>
  <c r="AB63" i="13"/>
  <c r="AC63" i="13" s="1"/>
  <c r="AY63" i="13" s="1"/>
  <c r="AB95" i="13"/>
  <c r="AC95" i="13" s="1"/>
  <c r="AD95" i="13" s="1"/>
  <c r="AA64" i="13"/>
  <c r="AB64" i="13" s="1"/>
  <c r="AC64" i="13" s="1"/>
  <c r="AY64" i="13" s="1"/>
  <c r="AA96" i="13"/>
  <c r="AB96" i="13" s="1"/>
  <c r="AA83" i="13"/>
  <c r="AB83" i="13" s="1"/>
  <c r="AC83" i="13" s="1"/>
  <c r="AB36" i="13"/>
  <c r="AC36" i="13" s="1"/>
  <c r="AB68" i="13"/>
  <c r="AC68" i="13" s="1"/>
  <c r="AD68" i="13" s="1"/>
  <c r="AB100" i="13"/>
  <c r="AC100" i="13" s="1"/>
  <c r="AD100" i="13" s="1"/>
  <c r="AA57" i="13"/>
  <c r="AB57" i="13" s="1"/>
  <c r="AA89" i="13"/>
  <c r="AC51" i="13"/>
  <c r="AD51" i="13" s="1"/>
  <c r="AB70" i="13"/>
  <c r="AC70" i="13" s="1"/>
  <c r="AY70" i="13" s="1"/>
  <c r="AB102" i="13"/>
  <c r="AC102" i="13" s="1"/>
  <c r="AY102" i="13" s="1"/>
  <c r="AA104" i="13"/>
  <c r="AB104" i="13" s="1"/>
  <c r="AX104" i="13" s="1"/>
  <c r="AA86" i="13"/>
  <c r="AW86" i="13" s="1"/>
  <c r="AA65" i="13"/>
  <c r="AB65" i="13" s="1"/>
  <c r="AA97" i="13"/>
  <c r="AB97" i="13" s="1"/>
  <c r="AA94" i="13"/>
  <c r="AB94" i="13" s="1"/>
  <c r="AA73" i="13"/>
  <c r="AB73" i="13" s="1"/>
  <c r="AC88" i="13"/>
  <c r="AB86" i="13"/>
  <c r="AC86" i="13" s="1"/>
  <c r="AY86" i="13" s="1"/>
  <c r="H2" i="13"/>
  <c r="H3" i="13" s="1"/>
  <c r="J2" i="13"/>
  <c r="J3" i="13" s="1"/>
  <c r="D2" i="13"/>
  <c r="D3" i="13" s="1"/>
  <c r="AD29" i="13"/>
  <c r="AE29" i="13" s="1"/>
  <c r="AF29" i="13" s="1"/>
  <c r="AG29" i="13" s="1"/>
  <c r="I2" i="13"/>
  <c r="I3" i="13" s="1"/>
  <c r="L2" i="13"/>
  <c r="L3" i="13" s="1"/>
  <c r="K2" i="13"/>
  <c r="K3" i="13" s="1"/>
  <c r="M2" i="13"/>
  <c r="M3" i="13" s="1"/>
  <c r="R2" i="13"/>
  <c r="R3" i="13" s="1"/>
  <c r="AE79" i="13"/>
  <c r="T2" i="13"/>
  <c r="T3" i="13" s="1"/>
  <c r="G2" i="13"/>
  <c r="G3" i="13" s="1"/>
  <c r="AW20" i="13"/>
  <c r="AD14" i="13"/>
  <c r="AD87" i="13"/>
  <c r="AY61" i="13"/>
  <c r="Q2" i="13"/>
  <c r="Q3" i="13" s="1"/>
  <c r="C2" i="13"/>
  <c r="C3" i="13" s="1"/>
  <c r="AD60" i="13"/>
  <c r="U2" i="13"/>
  <c r="U3" i="13" s="1"/>
  <c r="P2" i="13"/>
  <c r="P3" i="13" s="1"/>
  <c r="F2" i="13"/>
  <c r="F3" i="13" s="1"/>
  <c r="AD16" i="13"/>
  <c r="AE16" i="13" s="1"/>
  <c r="AF16" i="13" s="1"/>
  <c r="AD86" i="13"/>
  <c r="O2" i="13"/>
  <c r="O3" i="13" s="1"/>
  <c r="V2" i="13"/>
  <c r="V3" i="13" s="1"/>
  <c r="E2" i="13"/>
  <c r="E3" i="13" s="1"/>
  <c r="N2" i="13"/>
  <c r="N3" i="13" s="1"/>
  <c r="AW29" i="13"/>
  <c r="AD26" i="13"/>
  <c r="AD21" i="13"/>
  <c r="AD24" i="13"/>
  <c r="AW70" i="13"/>
  <c r="AW102" i="13"/>
  <c r="S2" i="13"/>
  <c r="S3" i="13" s="1"/>
  <c r="AW49" i="13" l="1"/>
  <c r="AY21" i="13"/>
  <c r="AX60" i="13"/>
  <c r="AW83" i="13"/>
  <c r="AX88" i="13"/>
  <c r="AX92" i="13"/>
  <c r="AW62" i="13"/>
  <c r="AZ92" i="13"/>
  <c r="AX64" i="13"/>
  <c r="AW15" i="13"/>
  <c r="AX48" i="13"/>
  <c r="AW88" i="13"/>
  <c r="AW71" i="13"/>
  <c r="AW40" i="13"/>
  <c r="AW50" i="13"/>
  <c r="AV5" i="13"/>
  <c r="AV3" i="13" s="1"/>
  <c r="AY68" i="13"/>
  <c r="AW98" i="13"/>
  <c r="AX68" i="13"/>
  <c r="AX67" i="13"/>
  <c r="AW14" i="13"/>
  <c r="AX14" i="13"/>
  <c r="AW59" i="13"/>
  <c r="AX16" i="13"/>
  <c r="AX84" i="13"/>
  <c r="AX24" i="13"/>
  <c r="AW12" i="13"/>
  <c r="AX52" i="13"/>
  <c r="AW73" i="13"/>
  <c r="AW64" i="13"/>
  <c r="AA5" i="13"/>
  <c r="AB5" i="13" s="1"/>
  <c r="AC5" i="13" s="1"/>
  <c r="AY5" i="13" s="1"/>
  <c r="AW87" i="13"/>
  <c r="AX69" i="13"/>
  <c r="AX27" i="13"/>
  <c r="AW46" i="13"/>
  <c r="AX91" i="13"/>
  <c r="AY43" i="13"/>
  <c r="AW47" i="13"/>
  <c r="AW53" i="13"/>
  <c r="AX79" i="13"/>
  <c r="AY88" i="13"/>
  <c r="AX41" i="13"/>
  <c r="AW93" i="13"/>
  <c r="AX87" i="13"/>
  <c r="AX76" i="13"/>
  <c r="AW79" i="13"/>
  <c r="BA79" i="13"/>
  <c r="AW31" i="13"/>
  <c r="AX43" i="13"/>
  <c r="AW43" i="13"/>
  <c r="AW33" i="13"/>
  <c r="AY26" i="13"/>
  <c r="AX38" i="13"/>
  <c r="AW104" i="13"/>
  <c r="AX80" i="13"/>
  <c r="AX47" i="13"/>
  <c r="AX81" i="13"/>
  <c r="AC81" i="13"/>
  <c r="AC33" i="13"/>
  <c r="AD33" i="13" s="1"/>
  <c r="AZ33" i="13" s="1"/>
  <c r="AX33" i="13"/>
  <c r="AC59" i="13"/>
  <c r="AY59" i="13" s="1"/>
  <c r="AX59" i="13"/>
  <c r="AW81" i="13"/>
  <c r="AW32" i="13"/>
  <c r="AW55" i="13"/>
  <c r="AW94" i="13"/>
  <c r="AW11" i="13"/>
  <c r="AC42" i="13"/>
  <c r="AB45" i="13"/>
  <c r="AC45" i="13" s="1"/>
  <c r="AY45" i="13" s="1"/>
  <c r="AX29" i="13"/>
  <c r="AC91" i="13"/>
  <c r="AD91" i="13" s="1"/>
  <c r="AZ91" i="13" s="1"/>
  <c r="AB74" i="13"/>
  <c r="AC74" i="13" s="1"/>
  <c r="AY74" i="13" s="1"/>
  <c r="AB9" i="13"/>
  <c r="AX9" i="13" s="1"/>
  <c r="AX19" i="13"/>
  <c r="AX55" i="13"/>
  <c r="AD55" i="13"/>
  <c r="AZ55" i="13" s="1"/>
  <c r="AY51" i="13"/>
  <c r="AX90" i="13"/>
  <c r="AX8" i="13"/>
  <c r="AW96" i="13"/>
  <c r="AW82" i="13"/>
  <c r="AW97" i="13"/>
  <c r="AW30" i="13"/>
  <c r="AW19" i="13"/>
  <c r="AX11" i="13"/>
  <c r="AY92" i="13"/>
  <c r="AD8" i="13"/>
  <c r="AZ8" i="13" s="1"/>
  <c r="AY8" i="13"/>
  <c r="AD80" i="13"/>
  <c r="AZ80" i="13" s="1"/>
  <c r="AY80" i="13"/>
  <c r="AX53" i="13"/>
  <c r="AC53" i="13"/>
  <c r="AY53" i="13" s="1"/>
  <c r="AC32" i="13"/>
  <c r="AY32" i="13" s="1"/>
  <c r="AX32" i="13"/>
  <c r="AY84" i="13"/>
  <c r="AD84" i="13"/>
  <c r="AE84" i="13" s="1"/>
  <c r="AF84" i="13" s="1"/>
  <c r="AC98" i="13"/>
  <c r="AY98" i="13" s="1"/>
  <c r="AX98" i="13"/>
  <c r="AE90" i="13"/>
  <c r="AF90" i="13" s="1"/>
  <c r="AG90" i="13" s="1"/>
  <c r="AH90" i="13" s="1"/>
  <c r="AZ90" i="13"/>
  <c r="AY76" i="13"/>
  <c r="AD76" i="13"/>
  <c r="AZ76" i="13" s="1"/>
  <c r="AC40" i="13"/>
  <c r="AY40" i="13" s="1"/>
  <c r="AX40" i="13"/>
  <c r="AX101" i="13"/>
  <c r="AD38" i="13"/>
  <c r="AZ38" i="13" s="1"/>
  <c r="AB7" i="13"/>
  <c r="AX7" i="13" s="1"/>
  <c r="AC9" i="13"/>
  <c r="AB13" i="13"/>
  <c r="AY90" i="13"/>
  <c r="AW56" i="13"/>
  <c r="AX20" i="13"/>
  <c r="AW44" i="13"/>
  <c r="AY95" i="13"/>
  <c r="BB29" i="13"/>
  <c r="AD63" i="13"/>
  <c r="AZ63" i="13" s="1"/>
  <c r="AD20" i="13"/>
  <c r="AE20" i="13" s="1"/>
  <c r="AF20" i="13" s="1"/>
  <c r="AX58" i="13"/>
  <c r="AX63" i="13"/>
  <c r="AY35" i="13"/>
  <c r="AX6" i="13"/>
  <c r="AX100" i="13"/>
  <c r="AX102" i="13"/>
  <c r="AW35" i="13"/>
  <c r="AX35" i="13"/>
  <c r="AD83" i="13"/>
  <c r="AZ83" i="13" s="1"/>
  <c r="AY83" i="13"/>
  <c r="AD11" i="13"/>
  <c r="AZ11" i="13" s="1"/>
  <c r="AY11" i="13"/>
  <c r="AC66" i="13"/>
  <c r="AX66" i="13"/>
  <c r="AC44" i="13"/>
  <c r="AD44" i="13" s="1"/>
  <c r="AX44" i="13"/>
  <c r="AD45" i="13"/>
  <c r="AE45" i="13" s="1"/>
  <c r="AC30" i="13"/>
  <c r="AX30" i="13"/>
  <c r="AX77" i="13"/>
  <c r="AC77" i="13"/>
  <c r="AY101" i="13"/>
  <c r="AD101" i="13"/>
  <c r="AZ101" i="13" s="1"/>
  <c r="AD58" i="13"/>
  <c r="AE58" i="13" s="1"/>
  <c r="AY58" i="13"/>
  <c r="AD6" i="13"/>
  <c r="AZ6" i="13" s="1"/>
  <c r="AY6" i="13"/>
  <c r="AX99" i="13"/>
  <c r="AC99" i="13"/>
  <c r="AY99" i="13" s="1"/>
  <c r="AD32" i="13"/>
  <c r="AE32" i="13" s="1"/>
  <c r="AC12" i="13"/>
  <c r="AY12" i="13" s="1"/>
  <c r="AX12" i="13"/>
  <c r="AC46" i="13"/>
  <c r="AX46" i="13"/>
  <c r="AY69" i="13"/>
  <c r="AD69" i="13"/>
  <c r="AZ69" i="13" s="1"/>
  <c r="AD98" i="13"/>
  <c r="AE98" i="13" s="1"/>
  <c r="AY52" i="13"/>
  <c r="AD52" i="13"/>
  <c r="AZ52" i="13" s="1"/>
  <c r="AC93" i="13"/>
  <c r="AX93" i="13"/>
  <c r="AC28" i="13"/>
  <c r="AY28" i="13" s="1"/>
  <c r="AX28" i="13"/>
  <c r="AD59" i="13"/>
  <c r="AC96" i="13"/>
  <c r="AX96" i="13"/>
  <c r="AD40" i="13"/>
  <c r="AX86" i="13"/>
  <c r="AW28" i="13"/>
  <c r="AY37" i="13"/>
  <c r="AY79" i="13"/>
  <c r="AD27" i="13"/>
  <c r="AZ27" i="13" s="1"/>
  <c r="AW65" i="13"/>
  <c r="AX70" i="13"/>
  <c r="AW99" i="13"/>
  <c r="AW103" i="13"/>
  <c r="AD19" i="13"/>
  <c r="AZ19" i="13" s="1"/>
  <c r="AW77" i="13"/>
  <c r="AW27" i="13"/>
  <c r="AB54" i="13"/>
  <c r="AB78" i="13"/>
  <c r="AB22" i="13"/>
  <c r="AD64" i="13"/>
  <c r="AE64" i="13" s="1"/>
  <c r="AB72" i="13"/>
  <c r="AD18" i="13"/>
  <c r="AZ18" i="13" s="1"/>
  <c r="AW75" i="13"/>
  <c r="AE91" i="13"/>
  <c r="AY10" i="13"/>
  <c r="AW66" i="13"/>
  <c r="AB25" i="13"/>
  <c r="AX36" i="13"/>
  <c r="AY100" i="13"/>
  <c r="AX61" i="13"/>
  <c r="AW39" i="13"/>
  <c r="AD53" i="13"/>
  <c r="AW57" i="13"/>
  <c r="AD102" i="13"/>
  <c r="AZ102" i="13" s="1"/>
  <c r="AX83" i="13"/>
  <c r="AB85" i="13"/>
  <c r="AW61" i="13"/>
  <c r="AD70" i="13"/>
  <c r="AE70" i="13" s="1"/>
  <c r="AX37" i="13"/>
  <c r="AX95" i="13"/>
  <c r="AC49" i="13"/>
  <c r="AZ86" i="13"/>
  <c r="AE86" i="13"/>
  <c r="AF86" i="13" s="1"/>
  <c r="AZ14" i="13"/>
  <c r="AE14" i="13"/>
  <c r="AF14" i="13" s="1"/>
  <c r="AZ60" i="13"/>
  <c r="AE60" i="13"/>
  <c r="AF60" i="13" s="1"/>
  <c r="AZ95" i="13"/>
  <c r="AE95" i="13"/>
  <c r="AE76" i="13"/>
  <c r="AZ26" i="13"/>
  <c r="AE26" i="13"/>
  <c r="AZ61" i="13"/>
  <c r="AE61" i="13"/>
  <c r="AG37" i="13"/>
  <c r="BB37" i="13"/>
  <c r="AZ21" i="13"/>
  <c r="AE21" i="13"/>
  <c r="AF21" i="13" s="1"/>
  <c r="AB89" i="13"/>
  <c r="AW89" i="13"/>
  <c r="AZ24" i="13"/>
  <c r="AE24" i="13"/>
  <c r="AF24" i="13" s="1"/>
  <c r="BB16" i="13"/>
  <c r="AG16" i="13"/>
  <c r="AE55" i="13"/>
  <c r="AF55" i="13" s="1"/>
  <c r="AE38" i="13"/>
  <c r="AF38" i="13" s="1"/>
  <c r="AX94" i="13"/>
  <c r="AC94" i="13"/>
  <c r="AZ87" i="13"/>
  <c r="AE87" i="13"/>
  <c r="AX75" i="13"/>
  <c r="AC75" i="13"/>
  <c r="AC7" i="13"/>
  <c r="BC29" i="13"/>
  <c r="AH29" i="13"/>
  <c r="AZ43" i="13"/>
  <c r="AE43" i="13"/>
  <c r="AE102" i="13"/>
  <c r="AZ100" i="13"/>
  <c r="AE100" i="13"/>
  <c r="AY47" i="13"/>
  <c r="AD47" i="13"/>
  <c r="AE8" i="13"/>
  <c r="AF8" i="13" s="1"/>
  <c r="AX71" i="13"/>
  <c r="AC71" i="13"/>
  <c r="AE101" i="13"/>
  <c r="AX62" i="13"/>
  <c r="AC62" i="13"/>
  <c r="AZ68" i="13"/>
  <c r="AE68" i="13"/>
  <c r="AD28" i="13"/>
  <c r="AX31" i="13"/>
  <c r="AC31" i="13"/>
  <c r="AY67" i="13"/>
  <c r="AD67" i="13"/>
  <c r="AX97" i="13"/>
  <c r="AC97" i="13"/>
  <c r="AX82" i="13"/>
  <c r="AC82" i="13"/>
  <c r="AX65" i="13"/>
  <c r="AC65" i="13"/>
  <c r="AZ51" i="13"/>
  <c r="AE51" i="13"/>
  <c r="AC104" i="13"/>
  <c r="AW23" i="13"/>
  <c r="AB23" i="13"/>
  <c r="AX50" i="13"/>
  <c r="AC50" i="13"/>
  <c r="AX15" i="13"/>
  <c r="AC15" i="13"/>
  <c r="AD99" i="13"/>
  <c r="AE69" i="13"/>
  <c r="AD88" i="13"/>
  <c r="AE33" i="13"/>
  <c r="AC103" i="13"/>
  <c r="AZ10" i="13"/>
  <c r="AE10" i="13"/>
  <c r="AC56" i="13"/>
  <c r="AC39" i="13"/>
  <c r="AX57" i="13"/>
  <c r="AC57" i="13"/>
  <c r="AY36" i="13"/>
  <c r="AD36" i="13"/>
  <c r="AZ35" i="13"/>
  <c r="AE35" i="13"/>
  <c r="AE80" i="13"/>
  <c r="AX73" i="13"/>
  <c r="AC73" i="13"/>
  <c r="AB17" i="13"/>
  <c r="AC34" i="13"/>
  <c r="AC41" i="13"/>
  <c r="AC48" i="13"/>
  <c r="Z2" i="13"/>
  <c r="Z3" i="13" s="1"/>
  <c r="BA37" i="13"/>
  <c r="AZ37" i="13"/>
  <c r="BA16" i="13"/>
  <c r="AZ16" i="13"/>
  <c r="BA29" i="13"/>
  <c r="AZ29" i="13"/>
  <c r="AD5" i="13"/>
  <c r="AE5" i="13" s="1"/>
  <c r="AF79" i="13"/>
  <c r="AG79" i="13" s="1"/>
  <c r="AH79" i="13" s="1"/>
  <c r="AF92" i="13"/>
  <c r="AG92" i="13" s="1"/>
  <c r="AH92" i="13" s="1"/>
  <c r="AZ84" i="13" l="1"/>
  <c r="AW5" i="13"/>
  <c r="AW3" i="13" s="1"/>
  <c r="AZ58" i="13"/>
  <c r="AX5" i="13"/>
  <c r="AA2" i="13"/>
  <c r="AA3" i="13" s="1"/>
  <c r="AZ59" i="13"/>
  <c r="AF5" i="13"/>
  <c r="AG5" i="13" s="1"/>
  <c r="BC5" i="13" s="1"/>
  <c r="BA5" i="13"/>
  <c r="AX45" i="13"/>
  <c r="AZ20" i="13"/>
  <c r="BA91" i="13"/>
  <c r="BA86" i="13"/>
  <c r="AZ64" i="13"/>
  <c r="AZ98" i="13"/>
  <c r="AZ53" i="13"/>
  <c r="BA90" i="13"/>
  <c r="AY33" i="13"/>
  <c r="BA60" i="13"/>
  <c r="BA24" i="13"/>
  <c r="AY91" i="13"/>
  <c r="BA8" i="13"/>
  <c r="AE6" i="13"/>
  <c r="AF6" i="13" s="1"/>
  <c r="BB6" i="13" s="1"/>
  <c r="AE27" i="13"/>
  <c r="AF27" i="13" s="1"/>
  <c r="BB27" i="13" s="1"/>
  <c r="AE11" i="13"/>
  <c r="AF11" i="13" s="1"/>
  <c r="AE53" i="13"/>
  <c r="AF53" i="13" s="1"/>
  <c r="AZ40" i="13"/>
  <c r="AY44" i="13"/>
  <c r="AX74" i="13"/>
  <c r="AE19" i="13"/>
  <c r="BA19" i="13" s="1"/>
  <c r="AD42" i="13"/>
  <c r="AY42" i="13"/>
  <c r="AE59" i="13"/>
  <c r="AF59" i="13" s="1"/>
  <c r="AZ32" i="13"/>
  <c r="AE63" i="13"/>
  <c r="AF63" i="13" s="1"/>
  <c r="AD74" i="13"/>
  <c r="AD81" i="13"/>
  <c r="AY81" i="13"/>
  <c r="AC13" i="13"/>
  <c r="AX13" i="13"/>
  <c r="AD12" i="13"/>
  <c r="AZ12" i="13" s="1"/>
  <c r="AD9" i="13"/>
  <c r="AY9" i="13"/>
  <c r="AB2" i="13"/>
  <c r="AB3" i="13" s="1"/>
  <c r="AZ45" i="13"/>
  <c r="AE18" i="13"/>
  <c r="BA18" i="13" s="1"/>
  <c r="BA14" i="13"/>
  <c r="AZ70" i="13"/>
  <c r="AF58" i="13"/>
  <c r="BB58" i="13" s="1"/>
  <c r="BA58" i="13"/>
  <c r="AF45" i="13"/>
  <c r="BB45" i="13" s="1"/>
  <c r="BA45" i="13"/>
  <c r="AE40" i="13"/>
  <c r="BA40" i="13" s="1"/>
  <c r="BA84" i="13"/>
  <c r="BA21" i="13"/>
  <c r="AX85" i="13"/>
  <c r="AC85" i="13"/>
  <c r="AC72" i="13"/>
  <c r="AX72" i="13"/>
  <c r="AY96" i="13"/>
  <c r="AD96" i="13"/>
  <c r="BA38" i="13"/>
  <c r="AE52" i="13"/>
  <c r="AF91" i="13"/>
  <c r="AD77" i="13"/>
  <c r="AY77" i="13"/>
  <c r="AE83" i="13"/>
  <c r="BA83" i="13" s="1"/>
  <c r="BA20" i="13"/>
  <c r="BA55" i="13"/>
  <c r="AC25" i="13"/>
  <c r="AX25" i="13"/>
  <c r="AY66" i="13"/>
  <c r="AD66" i="13"/>
  <c r="AY49" i="13"/>
  <c r="AD49" i="13"/>
  <c r="AX22" i="13"/>
  <c r="AC22" i="13"/>
  <c r="AC78" i="13"/>
  <c r="AX78" i="13"/>
  <c r="AD93" i="13"/>
  <c r="AY93" i="13"/>
  <c r="AY46" i="13"/>
  <c r="AD46" i="13"/>
  <c r="AY30" i="13"/>
  <c r="AD30" i="13"/>
  <c r="AC54" i="13"/>
  <c r="AX54" i="13"/>
  <c r="AD57" i="13"/>
  <c r="AY57" i="13"/>
  <c r="AE88" i="13"/>
  <c r="AZ88" i="13"/>
  <c r="AX23" i="13"/>
  <c r="AC23" i="13"/>
  <c r="AY31" i="13"/>
  <c r="AD31" i="13"/>
  <c r="AF101" i="13"/>
  <c r="BA101" i="13"/>
  <c r="AX89" i="13"/>
  <c r="AC89" i="13"/>
  <c r="AC17" i="13"/>
  <c r="AX17" i="13"/>
  <c r="AF10" i="13"/>
  <c r="BA10" i="13"/>
  <c r="AF69" i="13"/>
  <c r="BA69" i="13"/>
  <c r="AZ47" i="13"/>
  <c r="AE47" i="13"/>
  <c r="AF102" i="13"/>
  <c r="BA102" i="13"/>
  <c r="AF43" i="13"/>
  <c r="BA43" i="13"/>
  <c r="AD75" i="13"/>
  <c r="AY75" i="13"/>
  <c r="AF98" i="13"/>
  <c r="BA98" i="13"/>
  <c r="AG55" i="13"/>
  <c r="BB55" i="13"/>
  <c r="BC16" i="13"/>
  <c r="AH16" i="13"/>
  <c r="AG20" i="13"/>
  <c r="BB20" i="13"/>
  <c r="AH37" i="13"/>
  <c r="BC37" i="13"/>
  <c r="AG86" i="13"/>
  <c r="BB86" i="13"/>
  <c r="AH5" i="13"/>
  <c r="AD41" i="13"/>
  <c r="AY41" i="13"/>
  <c r="AD73" i="13"/>
  <c r="AY73" i="13"/>
  <c r="AE12" i="13"/>
  <c r="AD56" i="13"/>
  <c r="AY56" i="13"/>
  <c r="AZ99" i="13"/>
  <c r="AE99" i="13"/>
  <c r="AY104" i="13"/>
  <c r="AD104" i="13"/>
  <c r="AY82" i="13"/>
  <c r="AD82" i="13"/>
  <c r="AZ28" i="13"/>
  <c r="AE28" i="13"/>
  <c r="AG58" i="13"/>
  <c r="AF76" i="13"/>
  <c r="BA76" i="13"/>
  <c r="AF95" i="13"/>
  <c r="BA95" i="13"/>
  <c r="AG60" i="13"/>
  <c r="BB60" i="13"/>
  <c r="AY48" i="13"/>
  <c r="AD48" i="13"/>
  <c r="AE44" i="13"/>
  <c r="AZ44" i="13"/>
  <c r="AF51" i="13"/>
  <c r="BA51" i="13"/>
  <c r="AG8" i="13"/>
  <c r="BB8" i="13"/>
  <c r="AF100" i="13"/>
  <c r="BA100" i="13"/>
  <c r="AG84" i="13"/>
  <c r="BB84" i="13"/>
  <c r="BD29" i="13"/>
  <c r="AI29" i="13"/>
  <c r="AY94" i="13"/>
  <c r="AD94" i="13"/>
  <c r="AF40" i="13"/>
  <c r="AG24" i="13"/>
  <c r="BB24" i="13"/>
  <c r="AG27" i="13"/>
  <c r="AI92" i="13"/>
  <c r="BD92" i="13"/>
  <c r="BA80" i="13"/>
  <c r="AF80" i="13"/>
  <c r="AF35" i="13"/>
  <c r="BA35" i="13"/>
  <c r="AY15" i="13"/>
  <c r="AD15" i="13"/>
  <c r="AD97" i="13"/>
  <c r="AY97" i="13"/>
  <c r="AF68" i="13"/>
  <c r="BA68" i="13"/>
  <c r="AF61" i="13"/>
  <c r="BA61" i="13"/>
  <c r="AF19" i="13"/>
  <c r="AI90" i="13"/>
  <c r="BD90" i="13"/>
  <c r="AY103" i="13"/>
  <c r="AD103" i="13"/>
  <c r="AD65" i="13"/>
  <c r="AY65" i="13"/>
  <c r="AF83" i="13"/>
  <c r="AG6" i="13"/>
  <c r="AF87" i="13"/>
  <c r="BA87" i="13"/>
  <c r="BB38" i="13"/>
  <c r="AG38" i="13"/>
  <c r="AG21" i="13"/>
  <c r="BB21" i="13"/>
  <c r="AZ36" i="13"/>
  <c r="AE36" i="13"/>
  <c r="BA33" i="13"/>
  <c r="AF33" i="13"/>
  <c r="AD50" i="13"/>
  <c r="AY50" i="13"/>
  <c r="AZ67" i="13"/>
  <c r="AE67" i="13"/>
  <c r="AY62" i="13"/>
  <c r="AD62" i="13"/>
  <c r="AF26" i="13"/>
  <c r="BA26" i="13"/>
  <c r="AG45" i="13"/>
  <c r="BD79" i="13"/>
  <c r="AI79" i="13"/>
  <c r="AD34" i="13"/>
  <c r="AY34" i="13"/>
  <c r="AD39" i="13"/>
  <c r="AY39" i="13"/>
  <c r="AY71" i="13"/>
  <c r="AD71" i="13"/>
  <c r="AF32" i="13"/>
  <c r="BA32" i="13"/>
  <c r="AY7" i="13"/>
  <c r="AD7" i="13"/>
  <c r="AF70" i="13"/>
  <c r="BA70" i="13"/>
  <c r="AF64" i="13"/>
  <c r="BA64" i="13"/>
  <c r="AF18" i="13"/>
  <c r="BB14" i="13"/>
  <c r="AG14" i="13"/>
  <c r="BB90" i="13"/>
  <c r="BC90" i="13"/>
  <c r="BC79" i="13"/>
  <c r="BB79" i="13"/>
  <c r="AZ5" i="13"/>
  <c r="BB92" i="13"/>
  <c r="BC92" i="13"/>
  <c r="BB5" i="13" l="1"/>
  <c r="AX3" i="13"/>
  <c r="BA27" i="13"/>
  <c r="BA6" i="13"/>
  <c r="BA53" i="13"/>
  <c r="BA59" i="13"/>
  <c r="BA11" i="13"/>
  <c r="BA63" i="13"/>
  <c r="AZ42" i="13"/>
  <c r="AE42" i="13"/>
  <c r="AZ81" i="13"/>
  <c r="AE81" i="13"/>
  <c r="AZ74" i="13"/>
  <c r="AE74" i="13"/>
  <c r="AZ9" i="13"/>
  <c r="AE9" i="13"/>
  <c r="AD13" i="13"/>
  <c r="AY13" i="13"/>
  <c r="AY54" i="13"/>
  <c r="AD54" i="13"/>
  <c r="AY78" i="13"/>
  <c r="AD78" i="13"/>
  <c r="AG91" i="13"/>
  <c r="BB91" i="13"/>
  <c r="AE30" i="13"/>
  <c r="AZ30" i="13"/>
  <c r="AD25" i="13"/>
  <c r="AY25" i="13"/>
  <c r="AF52" i="13"/>
  <c r="BA52" i="13"/>
  <c r="AY22" i="13"/>
  <c r="AD22" i="13"/>
  <c r="AZ46" i="13"/>
  <c r="AE46" i="13"/>
  <c r="AZ96" i="13"/>
  <c r="AE96" i="13"/>
  <c r="AZ49" i="13"/>
  <c r="AE49" i="13"/>
  <c r="AE93" i="13"/>
  <c r="AZ93" i="13"/>
  <c r="AE66" i="13"/>
  <c r="AZ66" i="13"/>
  <c r="AY72" i="13"/>
  <c r="AD72" i="13"/>
  <c r="AZ77" i="13"/>
  <c r="AE77" i="13"/>
  <c r="AD85" i="13"/>
  <c r="AY85" i="13"/>
  <c r="AG70" i="13"/>
  <c r="BB70" i="13"/>
  <c r="AG32" i="13"/>
  <c r="BB32" i="13"/>
  <c r="AZ62" i="13"/>
  <c r="AE62" i="13"/>
  <c r="BB19" i="13"/>
  <c r="AG19" i="13"/>
  <c r="AZ97" i="13"/>
  <c r="AE97" i="13"/>
  <c r="BB35" i="13"/>
  <c r="AG35" i="13"/>
  <c r="AG76" i="13"/>
  <c r="BB76" i="13"/>
  <c r="BD16" i="13"/>
  <c r="AI16" i="13"/>
  <c r="AZ31" i="13"/>
  <c r="AE31" i="13"/>
  <c r="AZ7" i="13"/>
  <c r="AE7" i="13"/>
  <c r="AZ34" i="13"/>
  <c r="AE34" i="13"/>
  <c r="AG26" i="13"/>
  <c r="BB26" i="13"/>
  <c r="AZ50" i="13"/>
  <c r="AE50" i="13"/>
  <c r="AG87" i="13"/>
  <c r="BB87" i="13"/>
  <c r="AZ15" i="13"/>
  <c r="AE15" i="13"/>
  <c r="AG100" i="13"/>
  <c r="BB100" i="13"/>
  <c r="AF44" i="13"/>
  <c r="BA44" i="13"/>
  <c r="AF12" i="13"/>
  <c r="BA12" i="13"/>
  <c r="AH20" i="13"/>
  <c r="BC20" i="13"/>
  <c r="AG98" i="13"/>
  <c r="BB98" i="13"/>
  <c r="AG102" i="13"/>
  <c r="BB102" i="13"/>
  <c r="BB10" i="13"/>
  <c r="AG10" i="13"/>
  <c r="BB61" i="13"/>
  <c r="AG61" i="13"/>
  <c r="AG68" i="13"/>
  <c r="BB68" i="13"/>
  <c r="AI5" i="13"/>
  <c r="BD5" i="13"/>
  <c r="BA47" i="13"/>
  <c r="AF47" i="13"/>
  <c r="AD89" i="13"/>
  <c r="AY89" i="13"/>
  <c r="AZ71" i="13"/>
  <c r="AE71" i="13"/>
  <c r="AG59" i="13"/>
  <c r="BB59" i="13"/>
  <c r="AG83" i="13"/>
  <c r="BB83" i="13"/>
  <c r="BE90" i="13"/>
  <c r="AJ90" i="13"/>
  <c r="BB80" i="13"/>
  <c r="AG80" i="13"/>
  <c r="BC24" i="13"/>
  <c r="AH24" i="13"/>
  <c r="BC8" i="13"/>
  <c r="AH8" i="13"/>
  <c r="BA99" i="13"/>
  <c r="AF99" i="13"/>
  <c r="AH86" i="13"/>
  <c r="BC86" i="13"/>
  <c r="AH55" i="13"/>
  <c r="BC55" i="13"/>
  <c r="AZ75" i="13"/>
  <c r="AE75" i="13"/>
  <c r="AD17" i="13"/>
  <c r="AY17" i="13"/>
  <c r="AC2" i="13"/>
  <c r="AC3" i="13" s="1"/>
  <c r="BA88" i="13"/>
  <c r="AF88" i="13"/>
  <c r="BB18" i="13"/>
  <c r="AG18" i="13"/>
  <c r="AG64" i="13"/>
  <c r="BB64" i="13"/>
  <c r="AG33" i="13"/>
  <c r="BB33" i="13"/>
  <c r="AH38" i="13"/>
  <c r="BC38" i="13"/>
  <c r="AZ94" i="13"/>
  <c r="AE94" i="13"/>
  <c r="BE29" i="13"/>
  <c r="AJ29" i="13"/>
  <c r="AZ48" i="13"/>
  <c r="AE48" i="13"/>
  <c r="AH60" i="13"/>
  <c r="BC60" i="13"/>
  <c r="AZ41" i="13"/>
  <c r="AE41" i="13"/>
  <c r="AH21" i="13"/>
  <c r="BC21" i="13"/>
  <c r="AZ65" i="13"/>
  <c r="AE65" i="13"/>
  <c r="AG40" i="13"/>
  <c r="BB40" i="13"/>
  <c r="AG51" i="13"/>
  <c r="BB51" i="13"/>
  <c r="AZ82" i="13"/>
  <c r="AE82" i="13"/>
  <c r="BD37" i="13"/>
  <c r="AI37" i="13"/>
  <c r="BB11" i="13"/>
  <c r="AG11" i="13"/>
  <c r="AZ39" i="13"/>
  <c r="AE39" i="13"/>
  <c r="AJ79" i="13"/>
  <c r="BE79" i="13"/>
  <c r="AF67" i="13"/>
  <c r="BA67" i="13"/>
  <c r="AF36" i="13"/>
  <c r="BA36" i="13"/>
  <c r="AH6" i="13"/>
  <c r="BC6" i="13"/>
  <c r="AZ103" i="13"/>
  <c r="AE103" i="13"/>
  <c r="BE92" i="13"/>
  <c r="AJ92" i="13"/>
  <c r="BC27" i="13"/>
  <c r="AH27" i="13"/>
  <c r="AG95" i="13"/>
  <c r="BB95" i="13"/>
  <c r="BC58" i="13"/>
  <c r="AH58" i="13"/>
  <c r="AZ56" i="13"/>
  <c r="AE56" i="13"/>
  <c r="AZ73" i="13"/>
  <c r="AE73" i="13"/>
  <c r="AY23" i="13"/>
  <c r="AD23" i="13"/>
  <c r="AH14" i="13"/>
  <c r="BC14" i="13"/>
  <c r="AH45" i="13"/>
  <c r="BC45" i="13"/>
  <c r="BB53" i="13"/>
  <c r="AG53" i="13"/>
  <c r="AG63" i="13"/>
  <c r="BB63" i="13"/>
  <c r="AH84" i="13"/>
  <c r="BC84" i="13"/>
  <c r="AF28" i="13"/>
  <c r="BA28" i="13"/>
  <c r="AZ104" i="13"/>
  <c r="AE104" i="13"/>
  <c r="BB43" i="13"/>
  <c r="AG43" i="13"/>
  <c r="BB69" i="13"/>
  <c r="AG69" i="13"/>
  <c r="BB101" i="13"/>
  <c r="AG101" i="13"/>
  <c r="AE57" i="13"/>
  <c r="AZ57" i="13"/>
  <c r="AY3" i="13" l="1"/>
  <c r="AF74" i="13"/>
  <c r="BA74" i="13"/>
  <c r="AF81" i="13"/>
  <c r="BA81" i="13"/>
  <c r="AF42" i="13"/>
  <c r="BA42" i="13"/>
  <c r="AZ13" i="13"/>
  <c r="AE13" i="13"/>
  <c r="BA9" i="13"/>
  <c r="AF9" i="13"/>
  <c r="AF46" i="13"/>
  <c r="BA46" i="13"/>
  <c r="AF66" i="13"/>
  <c r="BA66" i="13"/>
  <c r="AF30" i="13"/>
  <c r="BA30" i="13"/>
  <c r="AZ22" i="13"/>
  <c r="AE22" i="13"/>
  <c r="AZ85" i="13"/>
  <c r="AE85" i="13"/>
  <c r="AF93" i="13"/>
  <c r="BA93" i="13"/>
  <c r="AH91" i="13"/>
  <c r="BC91" i="13"/>
  <c r="BA77" i="13"/>
  <c r="AF77" i="13"/>
  <c r="AF49" i="13"/>
  <c r="BA49" i="13"/>
  <c r="AZ78" i="13"/>
  <c r="AE78" i="13"/>
  <c r="AG52" i="13"/>
  <c r="BB52" i="13"/>
  <c r="AZ72" i="13"/>
  <c r="AE72" i="13"/>
  <c r="AF96" i="13"/>
  <c r="BA96" i="13"/>
  <c r="AE54" i="13"/>
  <c r="AZ54" i="13"/>
  <c r="AZ25" i="13"/>
  <c r="AE25" i="13"/>
  <c r="AZ23" i="13"/>
  <c r="AE23" i="13"/>
  <c r="AF39" i="13"/>
  <c r="BA39" i="13"/>
  <c r="AF75" i="13"/>
  <c r="BA75" i="13"/>
  <c r="AF34" i="13"/>
  <c r="BA34" i="13"/>
  <c r="AJ16" i="13"/>
  <c r="BE16" i="13"/>
  <c r="AF62" i="13"/>
  <c r="BA62" i="13"/>
  <c r="AF57" i="13"/>
  <c r="BA57" i="13"/>
  <c r="AH53" i="13"/>
  <c r="BC53" i="13"/>
  <c r="AH95" i="13"/>
  <c r="BC95" i="13"/>
  <c r="BE37" i="13"/>
  <c r="AJ37" i="13"/>
  <c r="AI38" i="13"/>
  <c r="BD38" i="13"/>
  <c r="AG47" i="13"/>
  <c r="BB47" i="13"/>
  <c r="AH102" i="13"/>
  <c r="BC102" i="13"/>
  <c r="AH87" i="13"/>
  <c r="BC87" i="13"/>
  <c r="AH101" i="13"/>
  <c r="BC101" i="13"/>
  <c r="BD45" i="13"/>
  <c r="AI45" i="13"/>
  <c r="AF73" i="13"/>
  <c r="BA73" i="13"/>
  <c r="AH51" i="13"/>
  <c r="BC51" i="13"/>
  <c r="BA41" i="13"/>
  <c r="AF41" i="13"/>
  <c r="AF48" i="13"/>
  <c r="BA48" i="13"/>
  <c r="AG99" i="13"/>
  <c r="BB99" i="13"/>
  <c r="BD8" i="13"/>
  <c r="AI8" i="13"/>
  <c r="BA50" i="13"/>
  <c r="AF50" i="13"/>
  <c r="AF7" i="13"/>
  <c r="BA7" i="13"/>
  <c r="BC19" i="13"/>
  <c r="AH19" i="13"/>
  <c r="AF104" i="13"/>
  <c r="BA104" i="13"/>
  <c r="AG36" i="13"/>
  <c r="BB36" i="13"/>
  <c r="AI60" i="13"/>
  <c r="BD60" i="13"/>
  <c r="AH33" i="13"/>
  <c r="BC33" i="13"/>
  <c r="AG88" i="13"/>
  <c r="BB88" i="13"/>
  <c r="BD55" i="13"/>
  <c r="AI55" i="13"/>
  <c r="AH83" i="13"/>
  <c r="BC83" i="13"/>
  <c r="AH68" i="13"/>
  <c r="BC68" i="13"/>
  <c r="BC98" i="13"/>
  <c r="AH98" i="13"/>
  <c r="AG12" i="13"/>
  <c r="BB12" i="13"/>
  <c r="AH100" i="13"/>
  <c r="BC100" i="13"/>
  <c r="AH69" i="13"/>
  <c r="BC69" i="13"/>
  <c r="AI84" i="13"/>
  <c r="BD84" i="13"/>
  <c r="AF56" i="13"/>
  <c r="BA56" i="13"/>
  <c r="AI27" i="13"/>
  <c r="BD27" i="13"/>
  <c r="AF103" i="13"/>
  <c r="BA103" i="13"/>
  <c r="AK29" i="13"/>
  <c r="BF29" i="13"/>
  <c r="BF90" i="13"/>
  <c r="AK90" i="13"/>
  <c r="AZ89" i="13"/>
  <c r="AE89" i="13"/>
  <c r="AH61" i="13"/>
  <c r="BC61" i="13"/>
  <c r="AF31" i="13"/>
  <c r="BA31" i="13"/>
  <c r="BC35" i="13"/>
  <c r="AH35" i="13"/>
  <c r="AI14" i="13"/>
  <c r="BD14" i="13"/>
  <c r="AG67" i="13"/>
  <c r="BB67" i="13"/>
  <c r="AH64" i="13"/>
  <c r="BC64" i="13"/>
  <c r="AZ17" i="13"/>
  <c r="AE17" i="13"/>
  <c r="AD2" i="13"/>
  <c r="AD3" i="13" s="1"/>
  <c r="AH59" i="13"/>
  <c r="BC59" i="13"/>
  <c r="AJ5" i="13"/>
  <c r="BE5" i="13"/>
  <c r="AI20" i="13"/>
  <c r="BD20" i="13"/>
  <c r="AH26" i="13"/>
  <c r="BC26" i="13"/>
  <c r="BC32" i="13"/>
  <c r="AH32" i="13"/>
  <c r="BC43" i="13"/>
  <c r="AH43" i="13"/>
  <c r="AG28" i="13"/>
  <c r="BB28" i="13"/>
  <c r="AH63" i="13"/>
  <c r="BC63" i="13"/>
  <c r="AI58" i="13"/>
  <c r="BD58" i="13"/>
  <c r="BF92" i="13"/>
  <c r="AK92" i="13"/>
  <c r="BC40" i="13"/>
  <c r="AH40" i="13"/>
  <c r="BD21" i="13"/>
  <c r="AI21" i="13"/>
  <c r="AF94" i="13"/>
  <c r="BA94" i="13"/>
  <c r="AH18" i="13"/>
  <c r="BC18" i="13"/>
  <c r="BD24" i="13"/>
  <c r="AI24" i="13"/>
  <c r="AH80" i="13"/>
  <c r="BC80" i="13"/>
  <c r="AF71" i="13"/>
  <c r="BA71" i="13"/>
  <c r="AH10" i="13"/>
  <c r="BC10" i="13"/>
  <c r="AF15" i="13"/>
  <c r="BA15" i="13"/>
  <c r="AF97" i="13"/>
  <c r="BA97" i="13"/>
  <c r="AI6" i="13"/>
  <c r="BD6" i="13"/>
  <c r="BF79" i="13"/>
  <c r="AK79" i="13"/>
  <c r="BC11" i="13"/>
  <c r="AH11" i="13"/>
  <c r="AF82" i="13"/>
  <c r="BA82" i="13"/>
  <c r="AF65" i="13"/>
  <c r="BA65" i="13"/>
  <c r="AI86" i="13"/>
  <c r="BD86" i="13"/>
  <c r="AG44" i="13"/>
  <c r="BB44" i="13"/>
  <c r="AH76" i="13"/>
  <c r="BC76" i="13"/>
  <c r="AH70" i="13"/>
  <c r="BC70" i="13"/>
  <c r="AZ3" i="13" l="1"/>
  <c r="BB42" i="13"/>
  <c r="AG42" i="13"/>
  <c r="AG81" i="13"/>
  <c r="BB81" i="13"/>
  <c r="AG74" i="13"/>
  <c r="BB74" i="13"/>
  <c r="AG9" i="13"/>
  <c r="BB9" i="13"/>
  <c r="AF13" i="13"/>
  <c r="BA13" i="13"/>
  <c r="AF22" i="13"/>
  <c r="BA22" i="13"/>
  <c r="AF25" i="13"/>
  <c r="BA25" i="13"/>
  <c r="AH52" i="13"/>
  <c r="BC52" i="13"/>
  <c r="AI91" i="13"/>
  <c r="BD91" i="13"/>
  <c r="BB30" i="13"/>
  <c r="AG30" i="13"/>
  <c r="AG77" i="13"/>
  <c r="BB77" i="13"/>
  <c r="BA78" i="13"/>
  <c r="AF78" i="13"/>
  <c r="AF54" i="13"/>
  <c r="BA54" i="13"/>
  <c r="BB93" i="13"/>
  <c r="AG93" i="13"/>
  <c r="AG66" i="13"/>
  <c r="BB66" i="13"/>
  <c r="AF72" i="13"/>
  <c r="BA72" i="13"/>
  <c r="AF85" i="13"/>
  <c r="BA85" i="13"/>
  <c r="AG96" i="13"/>
  <c r="BB96" i="13"/>
  <c r="BB49" i="13"/>
  <c r="AG49" i="13"/>
  <c r="BB46" i="13"/>
  <c r="AG46" i="13"/>
  <c r="AI70" i="13"/>
  <c r="BD70" i="13"/>
  <c r="AG65" i="13"/>
  <c r="BB65" i="13"/>
  <c r="AG97" i="13"/>
  <c r="BB97" i="13"/>
  <c r="AI10" i="13"/>
  <c r="BD10" i="13"/>
  <c r="AI18" i="13"/>
  <c r="BD18" i="13"/>
  <c r="BE58" i="13"/>
  <c r="AJ58" i="13"/>
  <c r="AI59" i="13"/>
  <c r="BD59" i="13"/>
  <c r="BE84" i="13"/>
  <c r="AJ84" i="13"/>
  <c r="AI33" i="13"/>
  <c r="BD33" i="13"/>
  <c r="AG7" i="13"/>
  <c r="BB7" i="13"/>
  <c r="AH99" i="13"/>
  <c r="BC99" i="13"/>
  <c r="AI101" i="13"/>
  <c r="BD101" i="13"/>
  <c r="AG34" i="13"/>
  <c r="BB34" i="13"/>
  <c r="AG39" i="13"/>
  <c r="BB39" i="13"/>
  <c r="AL79" i="13"/>
  <c r="BG79" i="13"/>
  <c r="BE21" i="13"/>
  <c r="AJ21" i="13"/>
  <c r="BC28" i="13"/>
  <c r="AH28" i="13"/>
  <c r="AI26" i="13"/>
  <c r="BD26" i="13"/>
  <c r="AJ20" i="13"/>
  <c r="BE20" i="13"/>
  <c r="BD100" i="13"/>
  <c r="AI100" i="13"/>
  <c r="AG104" i="13"/>
  <c r="BB104" i="13"/>
  <c r="AF23" i="13"/>
  <c r="BA23" i="13"/>
  <c r="AH44" i="13"/>
  <c r="BC44" i="13"/>
  <c r="AI80" i="13"/>
  <c r="BD80" i="13"/>
  <c r="AG94" i="13"/>
  <c r="BB94" i="13"/>
  <c r="AI43" i="13"/>
  <c r="BD43" i="13"/>
  <c r="BA17" i="13"/>
  <c r="AF17" i="13"/>
  <c r="BA89" i="13"/>
  <c r="AF89" i="13"/>
  <c r="AH88" i="13"/>
  <c r="BC88" i="13"/>
  <c r="BE60" i="13"/>
  <c r="AJ60" i="13"/>
  <c r="AG73" i="13"/>
  <c r="BB73" i="13"/>
  <c r="AI102" i="13"/>
  <c r="BD102" i="13"/>
  <c r="AG62" i="13"/>
  <c r="BB62" i="13"/>
  <c r="BE24" i="13"/>
  <c r="AJ24" i="13"/>
  <c r="AL92" i="13"/>
  <c r="BG92" i="13"/>
  <c r="AJ14" i="13"/>
  <c r="BE14" i="13"/>
  <c r="AL29" i="13"/>
  <c r="BG29" i="13"/>
  <c r="BB56" i="13"/>
  <c r="AG56" i="13"/>
  <c r="AH12" i="13"/>
  <c r="BC12" i="13"/>
  <c r="BD68" i="13"/>
  <c r="AI68" i="13"/>
  <c r="AG50" i="13"/>
  <c r="BB50" i="13"/>
  <c r="AI53" i="13"/>
  <c r="BD53" i="13"/>
  <c r="AI76" i="13"/>
  <c r="BD76" i="13"/>
  <c r="AJ6" i="13"/>
  <c r="BE6" i="13"/>
  <c r="BB15" i="13"/>
  <c r="AG15" i="13"/>
  <c r="AK5" i="13"/>
  <c r="BF5" i="13"/>
  <c r="AI35" i="13"/>
  <c r="BD35" i="13"/>
  <c r="AI98" i="13"/>
  <c r="BD98" i="13"/>
  <c r="AI83" i="13"/>
  <c r="BD83" i="13"/>
  <c r="AG48" i="13"/>
  <c r="BB48" i="13"/>
  <c r="BD87" i="13"/>
  <c r="AI87" i="13"/>
  <c r="AH47" i="13"/>
  <c r="BC47" i="13"/>
  <c r="AJ38" i="13"/>
  <c r="BE38" i="13"/>
  <c r="BD95" i="13"/>
  <c r="AI95" i="13"/>
  <c r="BD64" i="13"/>
  <c r="AI64" i="13"/>
  <c r="AH67" i="13"/>
  <c r="BC67" i="13"/>
  <c r="AI61" i="13"/>
  <c r="BD61" i="13"/>
  <c r="AG103" i="13"/>
  <c r="BB103" i="13"/>
  <c r="AI69" i="13"/>
  <c r="BD69" i="13"/>
  <c r="AH36" i="13"/>
  <c r="BC36" i="13"/>
  <c r="AJ8" i="13"/>
  <c r="BE8" i="13"/>
  <c r="AG41" i="13"/>
  <c r="BB41" i="13"/>
  <c r="BE45" i="13"/>
  <c r="AJ45" i="13"/>
  <c r="AK37" i="13"/>
  <c r="BF37" i="13"/>
  <c r="AJ86" i="13"/>
  <c r="BE86" i="13"/>
  <c r="AG82" i="13"/>
  <c r="BB82" i="13"/>
  <c r="AG71" i="13"/>
  <c r="BB71" i="13"/>
  <c r="AI32" i="13"/>
  <c r="BD32" i="13"/>
  <c r="AL90" i="13"/>
  <c r="BG90" i="13"/>
  <c r="AI19" i="13"/>
  <c r="BD19" i="13"/>
  <c r="AE2" i="13"/>
  <c r="AE3" i="13" s="1"/>
  <c r="AI51" i="13"/>
  <c r="BD51" i="13"/>
  <c r="AK16" i="13"/>
  <c r="BF16" i="13"/>
  <c r="AG75" i="13"/>
  <c r="BB75" i="13"/>
  <c r="AI11" i="13"/>
  <c r="BD11" i="13"/>
  <c r="BD40" i="13"/>
  <c r="AI40" i="13"/>
  <c r="BD63" i="13"/>
  <c r="AI63" i="13"/>
  <c r="AG31" i="13"/>
  <c r="BB31" i="13"/>
  <c r="AJ27" i="13"/>
  <c r="BE27" i="13"/>
  <c r="AJ55" i="13"/>
  <c r="BE55" i="13"/>
  <c r="AG57" i="13"/>
  <c r="BB57" i="13"/>
  <c r="BA3" i="13" l="1"/>
  <c r="BC74" i="13"/>
  <c r="AH74" i="13"/>
  <c r="AH81" i="13"/>
  <c r="BC81" i="13"/>
  <c r="BC42" i="13"/>
  <c r="AH42" i="13"/>
  <c r="AG13" i="13"/>
  <c r="BB13" i="13"/>
  <c r="AH9" i="13"/>
  <c r="BC9" i="13"/>
  <c r="BB85" i="13"/>
  <c r="AG85" i="13"/>
  <c r="AG54" i="13"/>
  <c r="BB54" i="13"/>
  <c r="BE91" i="13"/>
  <c r="AJ91" i="13"/>
  <c r="AH46" i="13"/>
  <c r="BC46" i="13"/>
  <c r="AG78" i="13"/>
  <c r="BB78" i="13"/>
  <c r="BC49" i="13"/>
  <c r="AH49" i="13"/>
  <c r="AG72" i="13"/>
  <c r="BB72" i="13"/>
  <c r="AI52" i="13"/>
  <c r="BD52" i="13"/>
  <c r="BC66" i="13"/>
  <c r="AH66" i="13"/>
  <c r="AH77" i="13"/>
  <c r="BC77" i="13"/>
  <c r="AG25" i="13"/>
  <c r="BB25" i="13"/>
  <c r="AH93" i="13"/>
  <c r="BC93" i="13"/>
  <c r="AH30" i="13"/>
  <c r="BC30" i="13"/>
  <c r="AH96" i="13"/>
  <c r="BC96" i="13"/>
  <c r="BB22" i="13"/>
  <c r="AG22" i="13"/>
  <c r="BC31" i="13"/>
  <c r="AH31" i="13"/>
  <c r="BG16" i="13"/>
  <c r="AL16" i="13"/>
  <c r="BE32" i="13"/>
  <c r="AJ32" i="13"/>
  <c r="AK86" i="13"/>
  <c r="BF86" i="13"/>
  <c r="AJ64" i="13"/>
  <c r="BE64" i="13"/>
  <c r="AH48" i="13"/>
  <c r="BC48" i="13"/>
  <c r="BC50" i="13"/>
  <c r="AH50" i="13"/>
  <c r="BB89" i="13"/>
  <c r="AG89" i="13"/>
  <c r="AG23" i="13"/>
  <c r="BB23" i="13"/>
  <c r="AI28" i="13"/>
  <c r="BD28" i="13"/>
  <c r="AH7" i="13"/>
  <c r="BC7" i="13"/>
  <c r="AJ59" i="13"/>
  <c r="BE59" i="13"/>
  <c r="BE18" i="13"/>
  <c r="AJ18" i="13"/>
  <c r="AJ19" i="13"/>
  <c r="BE19" i="13"/>
  <c r="AJ95" i="13"/>
  <c r="BE95" i="13"/>
  <c r="AJ87" i="13"/>
  <c r="BE87" i="13"/>
  <c r="AJ98" i="13"/>
  <c r="BE98" i="13"/>
  <c r="BE68" i="13"/>
  <c r="AJ68" i="13"/>
  <c r="BH92" i="13"/>
  <c r="AM92" i="13"/>
  <c r="AH62" i="13"/>
  <c r="BC62" i="13"/>
  <c r="BE102" i="13"/>
  <c r="AJ102" i="13"/>
  <c r="AH39" i="13"/>
  <c r="BC39" i="13"/>
  <c r="AJ101" i="13"/>
  <c r="BE101" i="13"/>
  <c r="AK55" i="13"/>
  <c r="BF55" i="13"/>
  <c r="BH90" i="13"/>
  <c r="AM90" i="13"/>
  <c r="AL37" i="13"/>
  <c r="BG37" i="13"/>
  <c r="AH41" i="13"/>
  <c r="BC41" i="13"/>
  <c r="AL5" i="13"/>
  <c r="BG5" i="13"/>
  <c r="AJ53" i="13"/>
  <c r="BE53" i="13"/>
  <c r="AH56" i="13"/>
  <c r="BC56" i="13"/>
  <c r="AG17" i="13"/>
  <c r="BB17" i="13"/>
  <c r="AI44" i="13"/>
  <c r="BD44" i="13"/>
  <c r="AK21" i="13"/>
  <c r="BF21" i="13"/>
  <c r="AJ33" i="13"/>
  <c r="BE33" i="13"/>
  <c r="BE10" i="13"/>
  <c r="AJ10" i="13"/>
  <c r="AJ40" i="13"/>
  <c r="BE40" i="13"/>
  <c r="BE61" i="13"/>
  <c r="AJ61" i="13"/>
  <c r="AH15" i="13"/>
  <c r="BC15" i="13"/>
  <c r="AK14" i="13"/>
  <c r="BF14" i="13"/>
  <c r="AH73" i="13"/>
  <c r="BC73" i="13"/>
  <c r="AH104" i="13"/>
  <c r="BC104" i="13"/>
  <c r="AH34" i="13"/>
  <c r="BC34" i="13"/>
  <c r="AK84" i="13"/>
  <c r="BF84" i="13"/>
  <c r="AK58" i="13"/>
  <c r="BF58" i="13"/>
  <c r="AK27" i="13"/>
  <c r="BF27" i="13"/>
  <c r="BC82" i="13"/>
  <c r="AH82" i="13"/>
  <c r="AK8" i="13"/>
  <c r="BF8" i="13"/>
  <c r="BF38" i="13"/>
  <c r="AK38" i="13"/>
  <c r="BE76" i="13"/>
  <c r="AJ76" i="13"/>
  <c r="AI12" i="13"/>
  <c r="BD12" i="13"/>
  <c r="AK24" i="13"/>
  <c r="BF24" i="13"/>
  <c r="AK60" i="13"/>
  <c r="BF60" i="13"/>
  <c r="AH94" i="13"/>
  <c r="BC94" i="13"/>
  <c r="BE100" i="13"/>
  <c r="AJ100" i="13"/>
  <c r="AH97" i="13"/>
  <c r="BC97" i="13"/>
  <c r="BE70" i="13"/>
  <c r="AJ70" i="13"/>
  <c r="AJ69" i="13"/>
  <c r="BE69" i="13"/>
  <c r="AI67" i="13"/>
  <c r="BD67" i="13"/>
  <c r="BE35" i="13"/>
  <c r="AJ35" i="13"/>
  <c r="AK20" i="13"/>
  <c r="BF20" i="13"/>
  <c r="AI99" i="13"/>
  <c r="BD99" i="13"/>
  <c r="AJ11" i="13"/>
  <c r="BE11" i="13"/>
  <c r="AH75" i="13"/>
  <c r="BC75" i="13"/>
  <c r="BE51" i="13"/>
  <c r="AJ51" i="13"/>
  <c r="AH71" i="13"/>
  <c r="BC71" i="13"/>
  <c r="AI36" i="13"/>
  <c r="BD36" i="13"/>
  <c r="BD47" i="13"/>
  <c r="AI47" i="13"/>
  <c r="AK6" i="13"/>
  <c r="BF6" i="13"/>
  <c r="AJ43" i="13"/>
  <c r="BE43" i="13"/>
  <c r="AJ80" i="13"/>
  <c r="BE80" i="13"/>
  <c r="AF2" i="13"/>
  <c r="AF3" i="13" s="1"/>
  <c r="AH65" i="13"/>
  <c r="BC65" i="13"/>
  <c r="BC57" i="13"/>
  <c r="AH57" i="13"/>
  <c r="BE63" i="13"/>
  <c r="AJ63" i="13"/>
  <c r="AK45" i="13"/>
  <c r="BF45" i="13"/>
  <c r="AH103" i="13"/>
  <c r="BC103" i="13"/>
  <c r="AJ83" i="13"/>
  <c r="BE83" i="13"/>
  <c r="BH29" i="13"/>
  <c r="AM29" i="13"/>
  <c r="BD88" i="13"/>
  <c r="AI88" i="13"/>
  <c r="BE26" i="13"/>
  <c r="AJ26" i="13"/>
  <c r="BH79" i="13"/>
  <c r="AM79" i="13"/>
  <c r="BB3" i="13" l="1"/>
  <c r="BD42" i="13"/>
  <c r="AI42" i="13"/>
  <c r="AI81" i="13"/>
  <c r="BD81" i="13"/>
  <c r="AI74" i="13"/>
  <c r="BD74" i="13"/>
  <c r="AI9" i="13"/>
  <c r="BD9" i="13"/>
  <c r="AH13" i="13"/>
  <c r="BC13" i="13"/>
  <c r="AI93" i="13"/>
  <c r="BD93" i="13"/>
  <c r="AJ52" i="13"/>
  <c r="BE52" i="13"/>
  <c r="AI46" i="13"/>
  <c r="BD46" i="13"/>
  <c r="AH22" i="13"/>
  <c r="BC22" i="13"/>
  <c r="AK91" i="13"/>
  <c r="BF91" i="13"/>
  <c r="AH25" i="13"/>
  <c r="BC25" i="13"/>
  <c r="AH72" i="13"/>
  <c r="BC72" i="13"/>
  <c r="AI49" i="13"/>
  <c r="BD49" i="13"/>
  <c r="BD96" i="13"/>
  <c r="AI96" i="13"/>
  <c r="BD77" i="13"/>
  <c r="AI77" i="13"/>
  <c r="AH54" i="13"/>
  <c r="BC54" i="13"/>
  <c r="AI66" i="13"/>
  <c r="BD66" i="13"/>
  <c r="AH85" i="13"/>
  <c r="BC85" i="13"/>
  <c r="BD30" i="13"/>
  <c r="AI30" i="13"/>
  <c r="AH78" i="13"/>
  <c r="BC78" i="13"/>
  <c r="AJ47" i="13"/>
  <c r="BE47" i="13"/>
  <c r="BG24" i="13"/>
  <c r="AL24" i="13"/>
  <c r="AI50" i="13"/>
  <c r="BD50" i="13"/>
  <c r="BH16" i="13"/>
  <c r="AM16" i="13"/>
  <c r="BD57" i="13"/>
  <c r="AI57" i="13"/>
  <c r="AK43" i="13"/>
  <c r="BF43" i="13"/>
  <c r="BF11" i="13"/>
  <c r="AK11" i="13"/>
  <c r="AJ67" i="13"/>
  <c r="BE67" i="13"/>
  <c r="BG38" i="13"/>
  <c r="AL38" i="13"/>
  <c r="AH17" i="13"/>
  <c r="BC17" i="13"/>
  <c r="AN79" i="13"/>
  <c r="BI79" i="13"/>
  <c r="AK83" i="13"/>
  <c r="BF83" i="13"/>
  <c r="AK35" i="13"/>
  <c r="BF35" i="13"/>
  <c r="AI94" i="13"/>
  <c r="BD94" i="13"/>
  <c r="AL27" i="13"/>
  <c r="BG27" i="13"/>
  <c r="AI104" i="13"/>
  <c r="BD104" i="13"/>
  <c r="AK61" i="13"/>
  <c r="BF61" i="13"/>
  <c r="AK10" i="13"/>
  <c r="BF10" i="13"/>
  <c r="BG55" i="13"/>
  <c r="AL55" i="13"/>
  <c r="AK98" i="13"/>
  <c r="BF98" i="13"/>
  <c r="AK19" i="13"/>
  <c r="BF19" i="13"/>
  <c r="AK59" i="13"/>
  <c r="BF59" i="13"/>
  <c r="BG86" i="13"/>
  <c r="AL86" i="13"/>
  <c r="AI31" i="13"/>
  <c r="BD31" i="13"/>
  <c r="AJ88" i="13"/>
  <c r="BE88" i="13"/>
  <c r="BD71" i="13"/>
  <c r="AI71" i="13"/>
  <c r="AJ99" i="13"/>
  <c r="BE99" i="13"/>
  <c r="AK69" i="13"/>
  <c r="BF69" i="13"/>
  <c r="AK100" i="13"/>
  <c r="BF100" i="13"/>
  <c r="BG14" i="13"/>
  <c r="AL14" i="13"/>
  <c r="AL21" i="13"/>
  <c r="BG21" i="13"/>
  <c r="BI90" i="13"/>
  <c r="AN90" i="13"/>
  <c r="BF102" i="13"/>
  <c r="AK102" i="13"/>
  <c r="AG2" i="13"/>
  <c r="AG3" i="13" s="1"/>
  <c r="BC23" i="13"/>
  <c r="AH23" i="13"/>
  <c r="AK64" i="13"/>
  <c r="BF64" i="13"/>
  <c r="BF32" i="13"/>
  <c r="AK32" i="13"/>
  <c r="BF26" i="13"/>
  <c r="AK26" i="13"/>
  <c r="AI65" i="13"/>
  <c r="BD65" i="13"/>
  <c r="AK51" i="13"/>
  <c r="BF51" i="13"/>
  <c r="BG60" i="13"/>
  <c r="AL60" i="13"/>
  <c r="BG58" i="13"/>
  <c r="AL58" i="13"/>
  <c r="AM5" i="13"/>
  <c r="BH5" i="13"/>
  <c r="AI41" i="13"/>
  <c r="BD41" i="13"/>
  <c r="AK101" i="13"/>
  <c r="BF101" i="13"/>
  <c r="AK87" i="13"/>
  <c r="BF87" i="13"/>
  <c r="AI34" i="13"/>
  <c r="BD34" i="13"/>
  <c r="BE36" i="13"/>
  <c r="AJ36" i="13"/>
  <c r="AK70" i="13"/>
  <c r="BF70" i="13"/>
  <c r="BD15" i="13"/>
  <c r="AI15" i="13"/>
  <c r="BD56" i="13"/>
  <c r="AI56" i="13"/>
  <c r="AI7" i="13"/>
  <c r="BD7" i="13"/>
  <c r="BD48" i="13"/>
  <c r="AI48" i="13"/>
  <c r="AL45" i="13"/>
  <c r="BG45" i="13"/>
  <c r="AI97" i="13"/>
  <c r="BD97" i="13"/>
  <c r="BD103" i="13"/>
  <c r="AI103" i="13"/>
  <c r="AJ12" i="13"/>
  <c r="BE12" i="13"/>
  <c r="BG8" i="13"/>
  <c r="AL8" i="13"/>
  <c r="BG84" i="13"/>
  <c r="AL84" i="13"/>
  <c r="BH37" i="13"/>
  <c r="AM37" i="13"/>
  <c r="AI39" i="13"/>
  <c r="BD39" i="13"/>
  <c r="AI62" i="13"/>
  <c r="BD62" i="13"/>
  <c r="AK68" i="13"/>
  <c r="BF68" i="13"/>
  <c r="AK95" i="13"/>
  <c r="BF95" i="13"/>
  <c r="AH89" i="13"/>
  <c r="BC89" i="13"/>
  <c r="BI29" i="13"/>
  <c r="AN29" i="13"/>
  <c r="AK63" i="13"/>
  <c r="BF63" i="13"/>
  <c r="AK80" i="13"/>
  <c r="BF80" i="13"/>
  <c r="AL6" i="13"/>
  <c r="BG6" i="13"/>
  <c r="AI75" i="13"/>
  <c r="BD75" i="13"/>
  <c r="BG20" i="13"/>
  <c r="AL20" i="13"/>
  <c r="AK76" i="13"/>
  <c r="BF76" i="13"/>
  <c r="AI82" i="13"/>
  <c r="BD82" i="13"/>
  <c r="AI73" i="13"/>
  <c r="BD73" i="13"/>
  <c r="AK40" i="13"/>
  <c r="BF40" i="13"/>
  <c r="AK33" i="13"/>
  <c r="BF33" i="13"/>
  <c r="BE44" i="13"/>
  <c r="AJ44" i="13"/>
  <c r="AK53" i="13"/>
  <c r="BF53" i="13"/>
  <c r="BI92" i="13"/>
  <c r="AN92" i="13"/>
  <c r="BF18" i="13"/>
  <c r="AK18" i="13"/>
  <c r="BE28" i="13"/>
  <c r="AJ28" i="13"/>
  <c r="BC3" i="13" l="1"/>
  <c r="BE74" i="13"/>
  <c r="AJ74" i="13"/>
  <c r="AH2" i="13"/>
  <c r="AH3" i="13" s="1"/>
  <c r="AJ81" i="13"/>
  <c r="BE81" i="13"/>
  <c r="BE42" i="13"/>
  <c r="AJ42" i="13"/>
  <c r="AI13" i="13"/>
  <c r="BD13" i="13"/>
  <c r="AJ9" i="13"/>
  <c r="BE9" i="13"/>
  <c r="AJ66" i="13"/>
  <c r="BE66" i="13"/>
  <c r="AJ49" i="13"/>
  <c r="BE49" i="13"/>
  <c r="AI22" i="13"/>
  <c r="BD22" i="13"/>
  <c r="AI78" i="13"/>
  <c r="BD78" i="13"/>
  <c r="AI54" i="13"/>
  <c r="BD54" i="13"/>
  <c r="AI72" i="13"/>
  <c r="BD72" i="13"/>
  <c r="AJ46" i="13"/>
  <c r="BE46" i="13"/>
  <c r="AI25" i="13"/>
  <c r="BD25" i="13"/>
  <c r="AK52" i="13"/>
  <c r="BF52" i="13"/>
  <c r="BE30" i="13"/>
  <c r="AJ30" i="13"/>
  <c r="BE77" i="13"/>
  <c r="AJ77" i="13"/>
  <c r="AJ96" i="13"/>
  <c r="BE96" i="13"/>
  <c r="AI85" i="13"/>
  <c r="BD85" i="13"/>
  <c r="BG91" i="13"/>
  <c r="AL91" i="13"/>
  <c r="AJ93" i="13"/>
  <c r="BE93" i="13"/>
  <c r="BG40" i="13"/>
  <c r="AL40" i="13"/>
  <c r="BG76" i="13"/>
  <c r="AL76" i="13"/>
  <c r="BH6" i="13"/>
  <c r="AM6" i="13"/>
  <c r="BH84" i="13"/>
  <c r="AM84" i="13"/>
  <c r="AJ48" i="13"/>
  <c r="BE48" i="13"/>
  <c r="BG70" i="13"/>
  <c r="AL70" i="13"/>
  <c r="AJ41" i="13"/>
  <c r="BE41" i="13"/>
  <c r="BG26" i="13"/>
  <c r="AL26" i="13"/>
  <c r="AI23" i="13"/>
  <c r="BD23" i="13"/>
  <c r="AK99" i="13"/>
  <c r="BF99" i="13"/>
  <c r="BG59" i="13"/>
  <c r="AL59" i="13"/>
  <c r="AJ104" i="13"/>
  <c r="BE104" i="13"/>
  <c r="BJ79" i="13"/>
  <c r="AO79" i="13"/>
  <c r="AL43" i="13"/>
  <c r="BG43" i="13"/>
  <c r="AK28" i="13"/>
  <c r="BF28" i="13"/>
  <c r="BG95" i="13"/>
  <c r="AL95" i="13"/>
  <c r="BH38" i="13"/>
  <c r="AM38" i="13"/>
  <c r="AJ57" i="13"/>
  <c r="BE57" i="13"/>
  <c r="BG53" i="13"/>
  <c r="AL53" i="13"/>
  <c r="BG80" i="13"/>
  <c r="AL80" i="13"/>
  <c r="BI37" i="13"/>
  <c r="AN37" i="13"/>
  <c r="BG87" i="13"/>
  <c r="AL87" i="13"/>
  <c r="AK88" i="13"/>
  <c r="BF88" i="13"/>
  <c r="BG19" i="13"/>
  <c r="AL19" i="13"/>
  <c r="BG10" i="13"/>
  <c r="AL10" i="13"/>
  <c r="BH27" i="13"/>
  <c r="AM27" i="13"/>
  <c r="AL35" i="13"/>
  <c r="BG35" i="13"/>
  <c r="BE50" i="13"/>
  <c r="AJ50" i="13"/>
  <c r="AL18" i="13"/>
  <c r="BG18" i="13"/>
  <c r="AK44" i="13"/>
  <c r="BF44" i="13"/>
  <c r="BH20" i="13"/>
  <c r="AM20" i="13"/>
  <c r="BG68" i="13"/>
  <c r="AL68" i="13"/>
  <c r="AJ15" i="13"/>
  <c r="BE15" i="13"/>
  <c r="AN5" i="13"/>
  <c r="BI5" i="13"/>
  <c r="BH21" i="13"/>
  <c r="AM21" i="13"/>
  <c r="AJ71" i="13"/>
  <c r="BE71" i="13"/>
  <c r="BG11" i="13"/>
  <c r="AL11" i="13"/>
  <c r="BH24" i="13"/>
  <c r="AM24" i="13"/>
  <c r="BE73" i="13"/>
  <c r="AJ73" i="13"/>
  <c r="BG63" i="13"/>
  <c r="AL63" i="13"/>
  <c r="BH8" i="13"/>
  <c r="AM8" i="13"/>
  <c r="BE7" i="13"/>
  <c r="AJ7" i="13"/>
  <c r="BE34" i="13"/>
  <c r="AJ34" i="13"/>
  <c r="BG32" i="13"/>
  <c r="AL32" i="13"/>
  <c r="BH14" i="13"/>
  <c r="AM14" i="13"/>
  <c r="BG100" i="13"/>
  <c r="AL100" i="13"/>
  <c r="AJ31" i="13"/>
  <c r="BE31" i="13"/>
  <c r="BG98" i="13"/>
  <c r="AL98" i="13"/>
  <c r="AI17" i="13"/>
  <c r="BD17" i="13"/>
  <c r="BJ92" i="13"/>
  <c r="AO92" i="13"/>
  <c r="BJ29" i="13"/>
  <c r="AO29" i="13"/>
  <c r="AI89" i="13"/>
  <c r="BD89" i="13"/>
  <c r="BE62" i="13"/>
  <c r="AJ62" i="13"/>
  <c r="AJ97" i="13"/>
  <c r="BE97" i="13"/>
  <c r="AJ56" i="13"/>
  <c r="BE56" i="13"/>
  <c r="AK36" i="13"/>
  <c r="BF36" i="13"/>
  <c r="BG51" i="13"/>
  <c r="AL51" i="13"/>
  <c r="AL102" i="13"/>
  <c r="BG102" i="13"/>
  <c r="BH86" i="13"/>
  <c r="AM86" i="13"/>
  <c r="BH55" i="13"/>
  <c r="AM55" i="13"/>
  <c r="AL33" i="13"/>
  <c r="BG33" i="13"/>
  <c r="BE82" i="13"/>
  <c r="AJ82" i="13"/>
  <c r="AJ75" i="13"/>
  <c r="BE75" i="13"/>
  <c r="AJ103" i="13"/>
  <c r="BE103" i="13"/>
  <c r="BG101" i="13"/>
  <c r="AL101" i="13"/>
  <c r="BH58" i="13"/>
  <c r="AM58" i="13"/>
  <c r="BH60" i="13"/>
  <c r="AM60" i="13"/>
  <c r="BG69" i="13"/>
  <c r="AL69" i="13"/>
  <c r="BG61" i="13"/>
  <c r="AL61" i="13"/>
  <c r="BE94" i="13"/>
  <c r="AJ94" i="13"/>
  <c r="BG83" i="13"/>
  <c r="AL83" i="13"/>
  <c r="AK67" i="13"/>
  <c r="BF67" i="13"/>
  <c r="AK47" i="13"/>
  <c r="BF47" i="13"/>
  <c r="AJ39" i="13"/>
  <c r="BE39" i="13"/>
  <c r="AK12" i="13"/>
  <c r="BF12" i="13"/>
  <c r="BH45" i="13"/>
  <c r="AM45" i="13"/>
  <c r="AJ65" i="13"/>
  <c r="BE65" i="13"/>
  <c r="BG64" i="13"/>
  <c r="AL64" i="13"/>
  <c r="BJ90" i="13"/>
  <c r="AO90" i="13"/>
  <c r="AN16" i="13"/>
  <c r="BI16" i="13"/>
  <c r="BD3" i="13" l="1"/>
  <c r="BF42" i="13"/>
  <c r="AK42" i="13"/>
  <c r="AI2" i="13"/>
  <c r="AI3" i="13" s="1"/>
  <c r="AK81" i="13"/>
  <c r="BF81" i="13"/>
  <c r="AK74" i="13"/>
  <c r="BF74" i="13"/>
  <c r="BF9" i="13"/>
  <c r="AK9" i="13"/>
  <c r="AJ13" i="13"/>
  <c r="BE13" i="13"/>
  <c r="BF96" i="13"/>
  <c r="AK96" i="13"/>
  <c r="BE25" i="13"/>
  <c r="AJ25" i="13"/>
  <c r="BE78" i="13"/>
  <c r="AJ78" i="13"/>
  <c r="BF77" i="13"/>
  <c r="AK77" i="13"/>
  <c r="BF93" i="13"/>
  <c r="AK93" i="13"/>
  <c r="BF46" i="13"/>
  <c r="AK46" i="13"/>
  <c r="AJ22" i="13"/>
  <c r="BE22" i="13"/>
  <c r="AM91" i="13"/>
  <c r="BH91" i="13"/>
  <c r="AK30" i="13"/>
  <c r="BF30" i="13"/>
  <c r="AJ72" i="13"/>
  <c r="BE72" i="13"/>
  <c r="AK49" i="13"/>
  <c r="BF49" i="13"/>
  <c r="BE85" i="13"/>
  <c r="AJ85" i="13"/>
  <c r="BG52" i="13"/>
  <c r="AL52" i="13"/>
  <c r="BE54" i="13"/>
  <c r="AJ54" i="13"/>
  <c r="AK66" i="13"/>
  <c r="BF66" i="13"/>
  <c r="AK65" i="13"/>
  <c r="BF65" i="13"/>
  <c r="AL47" i="13"/>
  <c r="BG47" i="13"/>
  <c r="BG67" i="13"/>
  <c r="AL67" i="13"/>
  <c r="AK56" i="13"/>
  <c r="BF56" i="13"/>
  <c r="AK34" i="13"/>
  <c r="BF34" i="13"/>
  <c r="AK71" i="13"/>
  <c r="BF71" i="13"/>
  <c r="AK15" i="13"/>
  <c r="BF15" i="13"/>
  <c r="BI27" i="13"/>
  <c r="AN27" i="13"/>
  <c r="AJ23" i="13"/>
  <c r="BE23" i="13"/>
  <c r="BH83" i="13"/>
  <c r="AM83" i="13"/>
  <c r="BK92" i="13"/>
  <c r="AP92" i="13"/>
  <c r="BH98" i="13"/>
  <c r="AM98" i="13"/>
  <c r="BH32" i="13"/>
  <c r="AM32" i="13"/>
  <c r="AM11" i="13"/>
  <c r="BH11" i="13"/>
  <c r="BI21" i="13"/>
  <c r="AN21" i="13"/>
  <c r="AO5" i="13"/>
  <c r="BK5" i="13" s="1"/>
  <c r="BJ5" i="13"/>
  <c r="BH18" i="13"/>
  <c r="AM18" i="13"/>
  <c r="BH80" i="13"/>
  <c r="AM80" i="13"/>
  <c r="BH26" i="13"/>
  <c r="AM26" i="13"/>
  <c r="AN6" i="13"/>
  <c r="BI6" i="13"/>
  <c r="BJ16" i="13"/>
  <c r="AO16" i="13"/>
  <c r="BI45" i="13"/>
  <c r="AN45" i="13"/>
  <c r="BH33" i="13"/>
  <c r="AM33" i="13"/>
  <c r="AK97" i="13"/>
  <c r="BF97" i="13"/>
  <c r="BH68" i="13"/>
  <c r="AM68" i="13"/>
  <c r="AK50" i="13"/>
  <c r="BF50" i="13"/>
  <c r="BH10" i="13"/>
  <c r="AM10" i="13"/>
  <c r="BF104" i="13"/>
  <c r="AK104" i="13"/>
  <c r="AK48" i="13"/>
  <c r="BF48" i="13"/>
  <c r="BK90" i="13"/>
  <c r="AP90" i="13"/>
  <c r="AK94" i="13"/>
  <c r="BF94" i="13"/>
  <c r="AN60" i="13"/>
  <c r="BI60" i="13"/>
  <c r="BF62" i="13"/>
  <c r="AK62" i="13"/>
  <c r="BH63" i="13"/>
  <c r="AM63" i="13"/>
  <c r="BH87" i="13"/>
  <c r="AM87" i="13"/>
  <c r="BH53" i="13"/>
  <c r="AM53" i="13"/>
  <c r="BH59" i="13"/>
  <c r="AM59" i="13"/>
  <c r="BI84" i="13"/>
  <c r="AN84" i="13"/>
  <c r="BH76" i="13"/>
  <c r="AM76" i="13"/>
  <c r="AK103" i="13"/>
  <c r="BF103" i="13"/>
  <c r="AM102" i="13"/>
  <c r="BH102" i="13"/>
  <c r="BG36" i="13"/>
  <c r="AL36" i="13"/>
  <c r="AK31" i="13"/>
  <c r="BF31" i="13"/>
  <c r="BI20" i="13"/>
  <c r="AN20" i="13"/>
  <c r="BH19" i="13"/>
  <c r="AM19" i="13"/>
  <c r="BH95" i="13"/>
  <c r="AM95" i="13"/>
  <c r="BG28" i="13"/>
  <c r="AL28" i="13"/>
  <c r="BH64" i="13"/>
  <c r="AM64" i="13"/>
  <c r="BG12" i="13"/>
  <c r="AL12" i="13"/>
  <c r="BH61" i="13"/>
  <c r="AM61" i="13"/>
  <c r="AN58" i="13"/>
  <c r="BI58" i="13"/>
  <c r="BI55" i="13"/>
  <c r="AN55" i="13"/>
  <c r="BH51" i="13"/>
  <c r="AM51" i="13"/>
  <c r="BH100" i="13"/>
  <c r="AM100" i="13"/>
  <c r="AK7" i="13"/>
  <c r="BF7" i="13"/>
  <c r="AK73" i="13"/>
  <c r="BF73" i="13"/>
  <c r="BH40" i="13"/>
  <c r="AM40" i="13"/>
  <c r="AK75" i="13"/>
  <c r="BF75" i="13"/>
  <c r="BE89" i="13"/>
  <c r="AJ89" i="13"/>
  <c r="AJ17" i="13"/>
  <c r="BE17" i="13"/>
  <c r="BF57" i="13"/>
  <c r="AK57" i="13"/>
  <c r="BH43" i="13"/>
  <c r="AM43" i="13"/>
  <c r="BG99" i="13"/>
  <c r="AL99" i="13"/>
  <c r="AK41" i="13"/>
  <c r="BF41" i="13"/>
  <c r="AK39" i="13"/>
  <c r="BF39" i="13"/>
  <c r="BH69" i="13"/>
  <c r="AM69" i="13"/>
  <c r="BH101" i="13"/>
  <c r="AM101" i="13"/>
  <c r="AK82" i="13"/>
  <c r="BF82" i="13"/>
  <c r="BI86" i="13"/>
  <c r="AN86" i="13"/>
  <c r="BK29" i="13"/>
  <c r="AP29" i="13"/>
  <c r="BI14" i="13"/>
  <c r="AN14" i="13"/>
  <c r="AN8" i="13"/>
  <c r="BI8" i="13"/>
  <c r="BI24" i="13"/>
  <c r="AN24" i="13"/>
  <c r="BG44" i="13"/>
  <c r="AL44" i="13"/>
  <c r="BH35" i="13"/>
  <c r="AM35" i="13"/>
  <c r="BG88" i="13"/>
  <c r="AL88" i="13"/>
  <c r="BJ37" i="13"/>
  <c r="AO37" i="13"/>
  <c r="BI38" i="13"/>
  <c r="AN38" i="13"/>
  <c r="BK79" i="13"/>
  <c r="AP79" i="13"/>
  <c r="BH70" i="13"/>
  <c r="AM70" i="13"/>
  <c r="BE3" i="13" l="1"/>
  <c r="BG74" i="13"/>
  <c r="AL74" i="13"/>
  <c r="BG81" i="13"/>
  <c r="AL81" i="13"/>
  <c r="AL42" i="13"/>
  <c r="BG42" i="13"/>
  <c r="BF13" i="13"/>
  <c r="AK13" i="13"/>
  <c r="AJ2" i="13"/>
  <c r="AJ3" i="13" s="1"/>
  <c r="BG9" i="13"/>
  <c r="AL9" i="13"/>
  <c r="BF78" i="13"/>
  <c r="AK78" i="13"/>
  <c r="AN91" i="13"/>
  <c r="BI91" i="13"/>
  <c r="BG66" i="13"/>
  <c r="AL66" i="13"/>
  <c r="AL49" i="13"/>
  <c r="BG49" i="13"/>
  <c r="AK22" i="13"/>
  <c r="BF22" i="13"/>
  <c r="BF25" i="13"/>
  <c r="AK25" i="13"/>
  <c r="AK72" i="13"/>
  <c r="BF72" i="13"/>
  <c r="AK54" i="13"/>
  <c r="BF54" i="13"/>
  <c r="AL46" i="13"/>
  <c r="BG46" i="13"/>
  <c r="BH52" i="13"/>
  <c r="AM52" i="13"/>
  <c r="AL93" i="13"/>
  <c r="BG93" i="13"/>
  <c r="AL96" i="13"/>
  <c r="BG96" i="13"/>
  <c r="BG30" i="13"/>
  <c r="AL30" i="13"/>
  <c r="AK85" i="13"/>
  <c r="BF85" i="13"/>
  <c r="AL77" i="13"/>
  <c r="BG77" i="13"/>
  <c r="BK37" i="13"/>
  <c r="AP37" i="13"/>
  <c r="BG82" i="13"/>
  <c r="AL82" i="13"/>
  <c r="BG75" i="13"/>
  <c r="AL75" i="13"/>
  <c r="BI102" i="13"/>
  <c r="AN102" i="13"/>
  <c r="BI98" i="13"/>
  <c r="AN98" i="13"/>
  <c r="BJ27" i="13"/>
  <c r="AO27" i="13"/>
  <c r="BJ24" i="13"/>
  <c r="AO24" i="13"/>
  <c r="BL29" i="13"/>
  <c r="AQ29" i="13"/>
  <c r="AN101" i="13"/>
  <c r="BI101" i="13"/>
  <c r="AL41" i="13"/>
  <c r="BG41" i="13"/>
  <c r="BI64" i="13"/>
  <c r="AN64" i="13"/>
  <c r="BJ20" i="13"/>
  <c r="AO20" i="13"/>
  <c r="AN87" i="13"/>
  <c r="BI87" i="13"/>
  <c r="BL90" i="13"/>
  <c r="AQ90" i="13"/>
  <c r="BJ45" i="13"/>
  <c r="AO45" i="13"/>
  <c r="AP5" i="13"/>
  <c r="BG56" i="13"/>
  <c r="AL56" i="13"/>
  <c r="BG65" i="13"/>
  <c r="AL65" i="13"/>
  <c r="AN70" i="13"/>
  <c r="BI70" i="13"/>
  <c r="BH88" i="13"/>
  <c r="AM88" i="13"/>
  <c r="BH99" i="13"/>
  <c r="AM99" i="13"/>
  <c r="AK17" i="13"/>
  <c r="BF17" i="13"/>
  <c r="BG7" i="13"/>
  <c r="AL7" i="13"/>
  <c r="BJ58" i="13"/>
  <c r="AO58" i="13"/>
  <c r="BG103" i="13"/>
  <c r="AL103" i="13"/>
  <c r="BJ21" i="13"/>
  <c r="AO21" i="13"/>
  <c r="BL92" i="13"/>
  <c r="AQ92" i="13"/>
  <c r="BH67" i="13"/>
  <c r="AM67" i="13"/>
  <c r="BI69" i="13"/>
  <c r="AN69" i="13"/>
  <c r="BF89" i="13"/>
  <c r="AK89" i="13"/>
  <c r="BI100" i="13"/>
  <c r="AN100" i="13"/>
  <c r="BI61" i="13"/>
  <c r="AN61" i="13"/>
  <c r="BH28" i="13"/>
  <c r="AM28" i="13"/>
  <c r="BI59" i="13"/>
  <c r="AN59" i="13"/>
  <c r="BI63" i="13"/>
  <c r="AN63" i="13"/>
  <c r="AN10" i="13"/>
  <c r="BI10" i="13"/>
  <c r="BK16" i="13"/>
  <c r="AP16" i="13"/>
  <c r="BI80" i="13"/>
  <c r="AN80" i="13"/>
  <c r="AK23" i="13"/>
  <c r="BF23" i="13"/>
  <c r="BG15" i="13"/>
  <c r="AL15" i="13"/>
  <c r="BL79" i="13"/>
  <c r="AQ79" i="13"/>
  <c r="BI35" i="13"/>
  <c r="AN35" i="13"/>
  <c r="BJ8" i="13"/>
  <c r="AO8" i="13"/>
  <c r="BI43" i="13"/>
  <c r="AN43" i="13"/>
  <c r="AL31" i="13"/>
  <c r="BG31" i="13"/>
  <c r="BJ60" i="13"/>
  <c r="AO60" i="13"/>
  <c r="BJ14" i="13"/>
  <c r="AO14" i="13"/>
  <c r="BJ86" i="13"/>
  <c r="AO86" i="13"/>
  <c r="BI51" i="13"/>
  <c r="AN51" i="13"/>
  <c r="AN95" i="13"/>
  <c r="BI95" i="13"/>
  <c r="BH36" i="13"/>
  <c r="AM36" i="13"/>
  <c r="AN76" i="13"/>
  <c r="BI76" i="13"/>
  <c r="BI18" i="13"/>
  <c r="AN18" i="13"/>
  <c r="BI11" i="13"/>
  <c r="AN11" i="13"/>
  <c r="BG71" i="13"/>
  <c r="AL71" i="13"/>
  <c r="BH47" i="13"/>
  <c r="AM47" i="13"/>
  <c r="BJ38" i="13"/>
  <c r="AO38" i="13"/>
  <c r="BH44" i="13"/>
  <c r="AM44" i="13"/>
  <c r="AL39" i="13"/>
  <c r="BG39" i="13"/>
  <c r="BG57" i="13"/>
  <c r="AL57" i="13"/>
  <c r="BI40" i="13"/>
  <c r="AN40" i="13"/>
  <c r="BG94" i="13"/>
  <c r="AL94" i="13"/>
  <c r="BG48" i="13"/>
  <c r="AL48" i="13"/>
  <c r="BG50" i="13"/>
  <c r="AL50" i="13"/>
  <c r="BG97" i="13"/>
  <c r="AL97" i="13"/>
  <c r="BJ6" i="13"/>
  <c r="AO6" i="13"/>
  <c r="BI32" i="13"/>
  <c r="AN32" i="13"/>
  <c r="AN83" i="13"/>
  <c r="BI83" i="13"/>
  <c r="BG73" i="13"/>
  <c r="AL73" i="13"/>
  <c r="BJ55" i="13"/>
  <c r="AO55" i="13"/>
  <c r="BH12" i="13"/>
  <c r="AM12" i="13"/>
  <c r="BI19" i="13"/>
  <c r="AN19" i="13"/>
  <c r="BJ84" i="13"/>
  <c r="AO84" i="13"/>
  <c r="BI53" i="13"/>
  <c r="AN53" i="13"/>
  <c r="BG62" i="13"/>
  <c r="AL62" i="13"/>
  <c r="BG104" i="13"/>
  <c r="AL104" i="13"/>
  <c r="AN68" i="13"/>
  <c r="BI68" i="13"/>
  <c r="BI33" i="13"/>
  <c r="AN33" i="13"/>
  <c r="BI26" i="13"/>
  <c r="AN26" i="13"/>
  <c r="BG34" i="13"/>
  <c r="AL34" i="13"/>
  <c r="BF3" i="13" l="1"/>
  <c r="AM42" i="13"/>
  <c r="BH42" i="13"/>
  <c r="BH81" i="13"/>
  <c r="AM81" i="13"/>
  <c r="BH74" i="13"/>
  <c r="AM74" i="13"/>
  <c r="AM9" i="13"/>
  <c r="BH9" i="13"/>
  <c r="BG13" i="13"/>
  <c r="AL13" i="13"/>
  <c r="BH96" i="13"/>
  <c r="AM96" i="13"/>
  <c r="BG54" i="13"/>
  <c r="AL54" i="13"/>
  <c r="BH49" i="13"/>
  <c r="AM49" i="13"/>
  <c r="AM77" i="13"/>
  <c r="BH77" i="13"/>
  <c r="BH66" i="13"/>
  <c r="AM66" i="13"/>
  <c r="BH93" i="13"/>
  <c r="AM93" i="13"/>
  <c r="AL72" i="13"/>
  <c r="BG72" i="13"/>
  <c r="AL85" i="13"/>
  <c r="BG85" i="13"/>
  <c r="BI52" i="13"/>
  <c r="AN52" i="13"/>
  <c r="AL25" i="13"/>
  <c r="BG25" i="13"/>
  <c r="AO91" i="13"/>
  <c r="BJ91" i="13"/>
  <c r="BH30" i="13"/>
  <c r="AM30" i="13"/>
  <c r="AL78" i="13"/>
  <c r="BG78" i="13"/>
  <c r="AM46" i="13"/>
  <c r="BH46" i="13"/>
  <c r="AL22" i="13"/>
  <c r="BG22" i="13"/>
  <c r="BJ33" i="13"/>
  <c r="AO33" i="13"/>
  <c r="BH62" i="13"/>
  <c r="AM62" i="13"/>
  <c r="AN12" i="13"/>
  <c r="BI12" i="13"/>
  <c r="BJ83" i="13"/>
  <c r="AO83" i="13"/>
  <c r="BJ76" i="13"/>
  <c r="AO76" i="13"/>
  <c r="AM7" i="13"/>
  <c r="BH7" i="13"/>
  <c r="BI88" i="13"/>
  <c r="AN88" i="13"/>
  <c r="BH34" i="13"/>
  <c r="AM34" i="13"/>
  <c r="BJ32" i="13"/>
  <c r="AO32" i="13"/>
  <c r="BH48" i="13"/>
  <c r="AM48" i="13"/>
  <c r="BH57" i="13"/>
  <c r="AM57" i="13"/>
  <c r="BI47" i="13"/>
  <c r="AN47" i="13"/>
  <c r="AO18" i="13"/>
  <c r="BJ18" i="13"/>
  <c r="BI36" i="13"/>
  <c r="AN36" i="13"/>
  <c r="BK60" i="13"/>
  <c r="AP60" i="13"/>
  <c r="AQ16" i="13"/>
  <c r="BL16" i="13"/>
  <c r="BJ59" i="13"/>
  <c r="AO59" i="13"/>
  <c r="AL89" i="13"/>
  <c r="BG89" i="13"/>
  <c r="BI67" i="13"/>
  <c r="AN67" i="13"/>
  <c r="BK27" i="13"/>
  <c r="AP27" i="13"/>
  <c r="BJ53" i="13"/>
  <c r="AO53" i="13"/>
  <c r="BK55" i="13"/>
  <c r="AP55" i="13"/>
  <c r="AP20" i="13"/>
  <c r="BK20" i="13"/>
  <c r="BH41" i="13"/>
  <c r="AM41" i="13"/>
  <c r="AM75" i="13"/>
  <c r="BH75" i="13"/>
  <c r="BJ68" i="13"/>
  <c r="AO68" i="13"/>
  <c r="BK6" i="13"/>
  <c r="AP6" i="13"/>
  <c r="BH94" i="13"/>
  <c r="AM94" i="13"/>
  <c r="BH71" i="13"/>
  <c r="AM71" i="13"/>
  <c r="BK8" i="13"/>
  <c r="AP8" i="13"/>
  <c r="BH15" i="13"/>
  <c r="AM15" i="13"/>
  <c r="BI28" i="13"/>
  <c r="AN28" i="13"/>
  <c r="BJ69" i="13"/>
  <c r="AO69" i="13"/>
  <c r="AR92" i="13"/>
  <c r="BM92" i="13"/>
  <c r="BH103" i="13"/>
  <c r="AM103" i="13"/>
  <c r="BJ70" i="13"/>
  <c r="AO70" i="13"/>
  <c r="AQ5" i="13"/>
  <c r="BL5" i="13"/>
  <c r="BJ98" i="13"/>
  <c r="AO98" i="13"/>
  <c r="AM104" i="13"/>
  <c r="BH104" i="13"/>
  <c r="BK84" i="13"/>
  <c r="AP84" i="13"/>
  <c r="BH73" i="13"/>
  <c r="AM73" i="13"/>
  <c r="BH39" i="13"/>
  <c r="AM39" i="13"/>
  <c r="BJ95" i="13"/>
  <c r="AO95" i="13"/>
  <c r="BH31" i="13"/>
  <c r="AM31" i="13"/>
  <c r="AR90" i="13"/>
  <c r="BM90" i="13"/>
  <c r="BJ64" i="13"/>
  <c r="AO64" i="13"/>
  <c r="BJ101" i="13"/>
  <c r="AO101" i="13"/>
  <c r="BH82" i="13"/>
  <c r="AM82" i="13"/>
  <c r="BH97" i="13"/>
  <c r="AM97" i="13"/>
  <c r="BI44" i="13"/>
  <c r="AN44" i="13"/>
  <c r="BJ51" i="13"/>
  <c r="AO51" i="13"/>
  <c r="BK86" i="13"/>
  <c r="AP86" i="13"/>
  <c r="BJ35" i="13"/>
  <c r="AO35" i="13"/>
  <c r="BJ61" i="13"/>
  <c r="AO61" i="13"/>
  <c r="BK21" i="13"/>
  <c r="AP21" i="13"/>
  <c r="BK58" i="13"/>
  <c r="AP58" i="13"/>
  <c r="BG17" i="13"/>
  <c r="AL17" i="13"/>
  <c r="BH65" i="13"/>
  <c r="AM65" i="13"/>
  <c r="BM29" i="13"/>
  <c r="AR29" i="13"/>
  <c r="BJ26" i="13"/>
  <c r="AO26" i="13"/>
  <c r="BJ19" i="13"/>
  <c r="AO19" i="13"/>
  <c r="AL23" i="13"/>
  <c r="BG23" i="13"/>
  <c r="BJ10" i="13"/>
  <c r="AO10" i="13"/>
  <c r="AN99" i="13"/>
  <c r="BI99" i="13"/>
  <c r="BK45" i="13"/>
  <c r="AP45" i="13"/>
  <c r="BL37" i="13"/>
  <c r="AQ37" i="13"/>
  <c r="BH50" i="13"/>
  <c r="AM50" i="13"/>
  <c r="BJ40" i="13"/>
  <c r="AO40" i="13"/>
  <c r="AP38" i="13"/>
  <c r="BK38" i="13"/>
  <c r="BJ11" i="13"/>
  <c r="AO11" i="13"/>
  <c r="BK14" i="13"/>
  <c r="AP14" i="13"/>
  <c r="BJ43" i="13"/>
  <c r="AO43" i="13"/>
  <c r="BM79" i="13"/>
  <c r="AR79" i="13"/>
  <c r="BJ80" i="13"/>
  <c r="AO80" i="13"/>
  <c r="BJ63" i="13"/>
  <c r="AO63" i="13"/>
  <c r="BJ100" i="13"/>
  <c r="AO100" i="13"/>
  <c r="AK2" i="13"/>
  <c r="AK3" i="13" s="1"/>
  <c r="BH56" i="13"/>
  <c r="AM56" i="13"/>
  <c r="BJ87" i="13"/>
  <c r="AO87" i="13"/>
  <c r="AP24" i="13"/>
  <c r="BK24" i="13"/>
  <c r="BJ102" i="13"/>
  <c r="AO102" i="13"/>
  <c r="BG3" i="13" l="1"/>
  <c r="BI74" i="13"/>
  <c r="AN74" i="13"/>
  <c r="AN81" i="13"/>
  <c r="BI81" i="13"/>
  <c r="BI42" i="13"/>
  <c r="AN42" i="13"/>
  <c r="AM13" i="13"/>
  <c r="BH13" i="13"/>
  <c r="AN9" i="13"/>
  <c r="BI9" i="13"/>
  <c r="AM85" i="13"/>
  <c r="BH85" i="13"/>
  <c r="AN77" i="13"/>
  <c r="BI77" i="13"/>
  <c r="AM22" i="13"/>
  <c r="BH22" i="13"/>
  <c r="BK91" i="13"/>
  <c r="AP91" i="13"/>
  <c r="BI49" i="13"/>
  <c r="AN49" i="13"/>
  <c r="BH72" i="13"/>
  <c r="AM72" i="13"/>
  <c r="BI46" i="13"/>
  <c r="AN46" i="13"/>
  <c r="BH25" i="13"/>
  <c r="AM25" i="13"/>
  <c r="BI93" i="13"/>
  <c r="AN93" i="13"/>
  <c r="BH54" i="13"/>
  <c r="AM54" i="13"/>
  <c r="AO52" i="13"/>
  <c r="BJ52" i="13"/>
  <c r="AM78" i="13"/>
  <c r="BH78" i="13"/>
  <c r="BI66" i="13"/>
  <c r="AN66" i="13"/>
  <c r="BI96" i="13"/>
  <c r="AN96" i="13"/>
  <c r="AN30" i="13"/>
  <c r="BI30" i="13"/>
  <c r="BL24" i="13"/>
  <c r="AQ24" i="13"/>
  <c r="BL38" i="13"/>
  <c r="AQ38" i="13"/>
  <c r="BM37" i="13"/>
  <c r="AR37" i="13"/>
  <c r="BK10" i="13"/>
  <c r="AP10" i="13"/>
  <c r="BK19" i="13"/>
  <c r="AP19" i="13"/>
  <c r="BI65" i="13"/>
  <c r="AN65" i="13"/>
  <c r="BK61" i="13"/>
  <c r="AP61" i="13"/>
  <c r="BK51" i="13"/>
  <c r="AP51" i="13"/>
  <c r="BK64" i="13"/>
  <c r="AP64" i="13"/>
  <c r="BI31" i="13"/>
  <c r="AN31" i="13"/>
  <c r="BL84" i="13"/>
  <c r="AQ84" i="13"/>
  <c r="BN92" i="13"/>
  <c r="AS92" i="13"/>
  <c r="BY92" i="13" s="1"/>
  <c r="BH89" i="13"/>
  <c r="AM89" i="13"/>
  <c r="BK76" i="13"/>
  <c r="AP76" i="13"/>
  <c r="AN62" i="13"/>
  <c r="BI62" i="13"/>
  <c r="BK87" i="13"/>
  <c r="AP87" i="13"/>
  <c r="BK63" i="13"/>
  <c r="AP63" i="13"/>
  <c r="BL14" i="13"/>
  <c r="AQ14" i="13"/>
  <c r="AP40" i="13"/>
  <c r="BK40" i="13"/>
  <c r="BK69" i="13"/>
  <c r="AP69" i="13"/>
  <c r="BL6" i="13"/>
  <c r="AQ6" i="13"/>
  <c r="BK59" i="13"/>
  <c r="AP59" i="13"/>
  <c r="BJ36" i="13"/>
  <c r="AO36" i="13"/>
  <c r="BI48" i="13"/>
  <c r="AN48" i="13"/>
  <c r="BL45" i="13"/>
  <c r="AQ45" i="13"/>
  <c r="AP26" i="13"/>
  <c r="BK26" i="13"/>
  <c r="AM17" i="13"/>
  <c r="BH17" i="13"/>
  <c r="BK35" i="13"/>
  <c r="AP35" i="13"/>
  <c r="AN97" i="13"/>
  <c r="BI97" i="13"/>
  <c r="BK95" i="13"/>
  <c r="AP95" i="13"/>
  <c r="AR5" i="13"/>
  <c r="BM5" i="13"/>
  <c r="BL55" i="13"/>
  <c r="AQ55" i="13"/>
  <c r="BK83" i="13"/>
  <c r="AP83" i="13"/>
  <c r="BK33" i="13"/>
  <c r="AP33" i="13"/>
  <c r="AN56" i="13"/>
  <c r="BI56" i="13"/>
  <c r="BK80" i="13"/>
  <c r="AP80" i="13"/>
  <c r="AN50" i="13"/>
  <c r="BI50" i="13"/>
  <c r="BH23" i="13"/>
  <c r="AM23" i="13"/>
  <c r="BN90" i="13"/>
  <c r="AS90" i="13"/>
  <c r="BY90" i="13" s="1"/>
  <c r="BI104" i="13"/>
  <c r="AN104" i="13"/>
  <c r="BK70" i="13"/>
  <c r="AP70" i="13"/>
  <c r="BJ28" i="13"/>
  <c r="AO28" i="13"/>
  <c r="BK68" i="13"/>
  <c r="AP68" i="13"/>
  <c r="BI75" i="13"/>
  <c r="AN75" i="13"/>
  <c r="AP32" i="13"/>
  <c r="BK32" i="13"/>
  <c r="BJ88" i="13"/>
  <c r="AO88" i="13"/>
  <c r="BL58" i="13"/>
  <c r="AQ58" i="13"/>
  <c r="BI82" i="13"/>
  <c r="AN82" i="13"/>
  <c r="BI39" i="13"/>
  <c r="AN39" i="13"/>
  <c r="BK98" i="13"/>
  <c r="AP98" i="13"/>
  <c r="BI41" i="13"/>
  <c r="AN41" i="13"/>
  <c r="BK53" i="13"/>
  <c r="AP53" i="13"/>
  <c r="BM16" i="13"/>
  <c r="AR16" i="13"/>
  <c r="BK18" i="13"/>
  <c r="AP18" i="13"/>
  <c r="BK102" i="13"/>
  <c r="AP102" i="13"/>
  <c r="BN79" i="13"/>
  <c r="AS79" i="13"/>
  <c r="BY79" i="13" s="1"/>
  <c r="BK11" i="13"/>
  <c r="AP11" i="13"/>
  <c r="BJ99" i="13"/>
  <c r="AO99" i="13"/>
  <c r="AN103" i="13"/>
  <c r="BI103" i="13"/>
  <c r="BI15" i="13"/>
  <c r="AN15" i="13"/>
  <c r="BI71" i="13"/>
  <c r="AN71" i="13"/>
  <c r="BJ67" i="13"/>
  <c r="AO67" i="13"/>
  <c r="BL60" i="13"/>
  <c r="AQ60" i="13"/>
  <c r="AO47" i="13"/>
  <c r="BJ47" i="13"/>
  <c r="BI34" i="13"/>
  <c r="AN34" i="13"/>
  <c r="AL2" i="13"/>
  <c r="AL3" i="13" s="1"/>
  <c r="BN29" i="13"/>
  <c r="AS29" i="13"/>
  <c r="BY29" i="13" s="1"/>
  <c r="BL21" i="13"/>
  <c r="AQ21" i="13"/>
  <c r="BL86" i="13"/>
  <c r="AQ86" i="13"/>
  <c r="BJ44" i="13"/>
  <c r="AO44" i="13"/>
  <c r="BK101" i="13"/>
  <c r="AP101" i="13"/>
  <c r="BI73" i="13"/>
  <c r="AN73" i="13"/>
  <c r="BK100" i="13"/>
  <c r="AP100" i="13"/>
  <c r="BK43" i="13"/>
  <c r="AP43" i="13"/>
  <c r="AQ8" i="13"/>
  <c r="BL8" i="13"/>
  <c r="BI94" i="13"/>
  <c r="AN94" i="13"/>
  <c r="BL20" i="13"/>
  <c r="AQ20" i="13"/>
  <c r="BL27" i="13"/>
  <c r="AQ27" i="13"/>
  <c r="BI57" i="13"/>
  <c r="AN57" i="13"/>
  <c r="AN7" i="13"/>
  <c r="BI7" i="13"/>
  <c r="BJ12" i="13"/>
  <c r="AO12" i="13"/>
  <c r="BH3" i="13" l="1"/>
  <c r="BJ42" i="13"/>
  <c r="AO42" i="13"/>
  <c r="BJ81" i="13"/>
  <c r="AO81" i="13"/>
  <c r="BJ74" i="13"/>
  <c r="AO74" i="13"/>
  <c r="BJ9" i="13"/>
  <c r="AO9" i="13"/>
  <c r="AM2" i="13"/>
  <c r="AM3" i="13" s="1"/>
  <c r="BI13" i="13"/>
  <c r="AN13" i="13"/>
  <c r="BI25" i="13"/>
  <c r="AN25" i="13"/>
  <c r="BI78" i="13"/>
  <c r="AN78" i="13"/>
  <c r="BL91" i="13"/>
  <c r="AQ91" i="13"/>
  <c r="BJ46" i="13"/>
  <c r="AO46" i="13"/>
  <c r="BJ30" i="13"/>
  <c r="AO30" i="13"/>
  <c r="BK52" i="13"/>
  <c r="AP52" i="13"/>
  <c r="BI22" i="13"/>
  <c r="AN22" i="13"/>
  <c r="BJ96" i="13"/>
  <c r="AO96" i="13"/>
  <c r="AN54" i="13"/>
  <c r="BI54" i="13"/>
  <c r="AN72" i="13"/>
  <c r="BI72" i="13"/>
  <c r="BJ77" i="13"/>
  <c r="AO77" i="13"/>
  <c r="BJ66" i="13"/>
  <c r="AO66" i="13"/>
  <c r="BJ93" i="13"/>
  <c r="AO93" i="13"/>
  <c r="AO49" i="13"/>
  <c r="BJ49" i="13"/>
  <c r="AN85" i="13"/>
  <c r="BI85" i="13"/>
  <c r="BM60" i="13"/>
  <c r="AR60" i="13"/>
  <c r="BJ15" i="13"/>
  <c r="AO15" i="13"/>
  <c r="BK99" i="13"/>
  <c r="AP99" i="13"/>
  <c r="BL102" i="13"/>
  <c r="AQ102" i="13"/>
  <c r="BL53" i="13"/>
  <c r="AQ53" i="13"/>
  <c r="BJ82" i="13"/>
  <c r="AO82" i="13"/>
  <c r="BK88" i="13"/>
  <c r="AP88" i="13"/>
  <c r="BL68" i="13"/>
  <c r="AQ68" i="13"/>
  <c r="BO90" i="13"/>
  <c r="BL80" i="13"/>
  <c r="AQ80" i="13"/>
  <c r="AR55" i="13"/>
  <c r="BM55" i="13"/>
  <c r="BJ97" i="13"/>
  <c r="AO97" i="13"/>
  <c r="BL26" i="13"/>
  <c r="AQ26" i="13"/>
  <c r="BL87" i="13"/>
  <c r="AQ87" i="13"/>
  <c r="AN89" i="13"/>
  <c r="BI89" i="13"/>
  <c r="BJ31" i="13"/>
  <c r="AO31" i="13"/>
  <c r="BL61" i="13"/>
  <c r="AQ61" i="13"/>
  <c r="BN37" i="13"/>
  <c r="AS37" i="13"/>
  <c r="BY37" i="13" s="1"/>
  <c r="BM45" i="13"/>
  <c r="AR45" i="13"/>
  <c r="BL59" i="13"/>
  <c r="AQ59" i="13"/>
  <c r="BK12" i="13"/>
  <c r="AP12" i="13"/>
  <c r="BM27" i="13"/>
  <c r="AR27" i="13"/>
  <c r="BK67" i="13"/>
  <c r="AP67" i="13"/>
  <c r="BJ41" i="13"/>
  <c r="AO41" i="13"/>
  <c r="BK28" i="13"/>
  <c r="AP28" i="13"/>
  <c r="BI23" i="13"/>
  <c r="AN23" i="13"/>
  <c r="BL64" i="13"/>
  <c r="AQ64" i="13"/>
  <c r="BJ65" i="13"/>
  <c r="AO65" i="13"/>
  <c r="BM38" i="13"/>
  <c r="AR38" i="13"/>
  <c r="BM8" i="13"/>
  <c r="AR8" i="13"/>
  <c r="BJ103" i="13"/>
  <c r="AO103" i="13"/>
  <c r="BL32" i="13"/>
  <c r="AQ32" i="13"/>
  <c r="BJ56" i="13"/>
  <c r="AO56" i="13"/>
  <c r="BL35" i="13"/>
  <c r="AQ35" i="13"/>
  <c r="BM6" i="13"/>
  <c r="AR6" i="13"/>
  <c r="BL40" i="13"/>
  <c r="AQ40" i="13"/>
  <c r="BJ62" i="13"/>
  <c r="AO62" i="13"/>
  <c r="BM20" i="13"/>
  <c r="AR20" i="13"/>
  <c r="BJ34" i="13"/>
  <c r="AO34" i="13"/>
  <c r="BL11" i="13"/>
  <c r="AQ11" i="13"/>
  <c r="BL18" i="13"/>
  <c r="AQ18" i="13"/>
  <c r="BL98" i="13"/>
  <c r="AQ98" i="13"/>
  <c r="BL70" i="13"/>
  <c r="AQ70" i="13"/>
  <c r="BL33" i="13"/>
  <c r="AQ33" i="13"/>
  <c r="AS5" i="13"/>
  <c r="BN5" i="13"/>
  <c r="BM14" i="13"/>
  <c r="AR14" i="13"/>
  <c r="AQ76" i="13"/>
  <c r="BL76" i="13"/>
  <c r="BO92" i="13"/>
  <c r="AQ19" i="13"/>
  <c r="BL19" i="13"/>
  <c r="BM24" i="13"/>
  <c r="AR24" i="13"/>
  <c r="BL43" i="13"/>
  <c r="AQ43" i="13"/>
  <c r="BJ7" i="13"/>
  <c r="AO7" i="13"/>
  <c r="BM21" i="13"/>
  <c r="AR21" i="13"/>
  <c r="BJ50" i="13"/>
  <c r="AO50" i="13"/>
  <c r="BL95" i="13"/>
  <c r="AQ95" i="13"/>
  <c r="BJ48" i="13"/>
  <c r="AO48" i="13"/>
  <c r="BJ73" i="13"/>
  <c r="AO73" i="13"/>
  <c r="AR86" i="13"/>
  <c r="BM86" i="13"/>
  <c r="BJ57" i="13"/>
  <c r="AO57" i="13"/>
  <c r="BJ94" i="13"/>
  <c r="AO94" i="13"/>
  <c r="BL100" i="13"/>
  <c r="AQ100" i="13"/>
  <c r="BJ71" i="13"/>
  <c r="AO71" i="13"/>
  <c r="BO79" i="13"/>
  <c r="BN16" i="13"/>
  <c r="AS16" i="13"/>
  <c r="BY16" i="13" s="1"/>
  <c r="BJ39" i="13"/>
  <c r="AO39" i="13"/>
  <c r="BM58" i="13"/>
  <c r="AR58" i="13"/>
  <c r="BJ75" i="13"/>
  <c r="AO75" i="13"/>
  <c r="BJ104" i="13"/>
  <c r="AO104" i="13"/>
  <c r="BL83" i="13"/>
  <c r="AQ83" i="13"/>
  <c r="BI17" i="13"/>
  <c r="AN17" i="13"/>
  <c r="BL63" i="13"/>
  <c r="AQ63" i="13"/>
  <c r="AR84" i="13"/>
  <c r="BM84" i="13"/>
  <c r="BL51" i="13"/>
  <c r="AQ51" i="13"/>
  <c r="AQ10" i="13"/>
  <c r="BL10" i="13"/>
  <c r="AP44" i="13"/>
  <c r="BK44" i="13"/>
  <c r="BL101" i="13"/>
  <c r="AQ101" i="13"/>
  <c r="BO29" i="13"/>
  <c r="BK47" i="13"/>
  <c r="AP47" i="13"/>
  <c r="BK36" i="13"/>
  <c r="AP36" i="13"/>
  <c r="BL69" i="13"/>
  <c r="AQ69" i="13"/>
  <c r="BO5" i="13" l="1"/>
  <c r="BY5" i="13"/>
  <c r="BI3" i="13"/>
  <c r="AN2" i="13"/>
  <c r="AN3" i="13" s="1"/>
  <c r="BK74" i="13"/>
  <c r="AP74" i="13"/>
  <c r="BK81" i="13"/>
  <c r="AP81" i="13"/>
  <c r="AP42" i="13"/>
  <c r="BK42" i="13"/>
  <c r="BJ13" i="13"/>
  <c r="AO13" i="13"/>
  <c r="AP9" i="13"/>
  <c r="BK9" i="13"/>
  <c r="BK66" i="13"/>
  <c r="AP66" i="13"/>
  <c r="AP46" i="13"/>
  <c r="BK46" i="13"/>
  <c r="BK96" i="13"/>
  <c r="AP96" i="13"/>
  <c r="BK77" i="13"/>
  <c r="AP77" i="13"/>
  <c r="BJ22" i="13"/>
  <c r="AO22" i="13"/>
  <c r="BM91" i="13"/>
  <c r="AR91" i="13"/>
  <c r="AO85" i="13"/>
  <c r="BJ85" i="13"/>
  <c r="BL52" i="13"/>
  <c r="AQ52" i="13"/>
  <c r="AO78" i="13"/>
  <c r="BJ78" i="13"/>
  <c r="BK49" i="13"/>
  <c r="AP49" i="13"/>
  <c r="BJ72" i="13"/>
  <c r="AO72" i="13"/>
  <c r="BK93" i="13"/>
  <c r="AP93" i="13"/>
  <c r="AP30" i="13"/>
  <c r="BK30" i="13"/>
  <c r="BJ25" i="13"/>
  <c r="AO25" i="13"/>
  <c r="BJ54" i="13"/>
  <c r="AO54" i="13"/>
  <c r="BN24" i="13"/>
  <c r="AS24" i="13"/>
  <c r="BY24" i="13" s="1"/>
  <c r="BN14" i="13"/>
  <c r="AS14" i="13"/>
  <c r="BY14" i="13" s="1"/>
  <c r="BL28" i="13"/>
  <c r="AQ28" i="13"/>
  <c r="BN45" i="13"/>
  <c r="AS45" i="13"/>
  <c r="BY45" i="13" s="1"/>
  <c r="BK31" i="13"/>
  <c r="AP31" i="13"/>
  <c r="BK97" i="13"/>
  <c r="AP97" i="13"/>
  <c r="BM68" i="13"/>
  <c r="AR68" i="13"/>
  <c r="AR102" i="13"/>
  <c r="BM102" i="13"/>
  <c r="BL44" i="13"/>
  <c r="AQ44" i="13"/>
  <c r="BK7" i="13"/>
  <c r="AP7" i="13"/>
  <c r="AR11" i="13"/>
  <c r="BM11" i="13"/>
  <c r="BN6" i="13"/>
  <c r="AS6" i="13"/>
  <c r="BY6" i="13" s="1"/>
  <c r="BM32" i="13"/>
  <c r="AR32" i="13"/>
  <c r="BK65" i="13"/>
  <c r="AP65" i="13"/>
  <c r="BK39" i="13"/>
  <c r="AP39" i="13"/>
  <c r="BO16" i="13"/>
  <c r="AR100" i="13"/>
  <c r="BM100" i="13"/>
  <c r="BK73" i="13"/>
  <c r="AP73" i="13"/>
  <c r="BK50" i="13"/>
  <c r="AP50" i="13"/>
  <c r="BL67" i="13"/>
  <c r="AQ67" i="13"/>
  <c r="AQ12" i="13"/>
  <c r="BL12" i="13"/>
  <c r="BL88" i="13"/>
  <c r="AQ88" i="13"/>
  <c r="BL99" i="13"/>
  <c r="AQ99" i="13"/>
  <c r="BM95" i="13"/>
  <c r="AR95" i="13"/>
  <c r="BK104" i="13"/>
  <c r="AP104" i="13"/>
  <c r="AR10" i="13"/>
  <c r="BM10" i="13"/>
  <c r="BM19" i="13"/>
  <c r="AR19" i="13"/>
  <c r="BK103" i="13"/>
  <c r="AP103" i="13"/>
  <c r="BM64" i="13"/>
  <c r="AR64" i="13"/>
  <c r="BJ89" i="13"/>
  <c r="AO89" i="13"/>
  <c r="BN55" i="13"/>
  <c r="AS55" i="13"/>
  <c r="BY55" i="13" s="1"/>
  <c r="AR63" i="13"/>
  <c r="BM63" i="13"/>
  <c r="AR69" i="13"/>
  <c r="BM69" i="13"/>
  <c r="AR51" i="13"/>
  <c r="BM51" i="13"/>
  <c r="BK75" i="13"/>
  <c r="AP75" i="13"/>
  <c r="BK94" i="13"/>
  <c r="AP94" i="13"/>
  <c r="BN21" i="13"/>
  <c r="AS21" i="13"/>
  <c r="BY21" i="13" s="1"/>
  <c r="BK41" i="13"/>
  <c r="AP41" i="13"/>
  <c r="BO37" i="13"/>
  <c r="BM87" i="13"/>
  <c r="AR87" i="13"/>
  <c r="AR80" i="13"/>
  <c r="BM80" i="13"/>
  <c r="BK82" i="13"/>
  <c r="AP82" i="13"/>
  <c r="BK15" i="13"/>
  <c r="AP15" i="13"/>
  <c r="BN86" i="13"/>
  <c r="AS86" i="13"/>
  <c r="BY86" i="13" s="1"/>
  <c r="BM43" i="13"/>
  <c r="AR43" i="13"/>
  <c r="BM33" i="13"/>
  <c r="AR33" i="13"/>
  <c r="AR98" i="13"/>
  <c r="BM98" i="13"/>
  <c r="AP34" i="13"/>
  <c r="BK34" i="13"/>
  <c r="BK62" i="13"/>
  <c r="AP62" i="13"/>
  <c r="BM35" i="13"/>
  <c r="AR35" i="13"/>
  <c r="BN8" i="13"/>
  <c r="AS8" i="13"/>
  <c r="BY8" i="13" s="1"/>
  <c r="BM83" i="13"/>
  <c r="AR83" i="13"/>
  <c r="BL36" i="13"/>
  <c r="AQ36" i="13"/>
  <c r="BM101" i="13"/>
  <c r="AR101" i="13"/>
  <c r="BJ17" i="13"/>
  <c r="AO17" i="13"/>
  <c r="BN58" i="13"/>
  <c r="AS58" i="13"/>
  <c r="BY58" i="13" s="1"/>
  <c r="BK57" i="13"/>
  <c r="AP57" i="13"/>
  <c r="AP48" i="13"/>
  <c r="BK48" i="13"/>
  <c r="BJ23" i="13"/>
  <c r="AO23" i="13"/>
  <c r="BN27" i="13"/>
  <c r="AS27" i="13"/>
  <c r="BY27" i="13" s="1"/>
  <c r="AR59" i="13"/>
  <c r="BM59" i="13"/>
  <c r="AR61" i="13"/>
  <c r="BM61" i="13"/>
  <c r="BM26" i="13"/>
  <c r="AR26" i="13"/>
  <c r="AR53" i="13"/>
  <c r="BM53" i="13"/>
  <c r="BN60" i="13"/>
  <c r="AS60" i="13"/>
  <c r="BY60" i="13" s="1"/>
  <c r="BK71" i="13"/>
  <c r="AP71" i="13"/>
  <c r="BL47" i="13"/>
  <c r="AQ47" i="13"/>
  <c r="BN84" i="13"/>
  <c r="AS84" i="13"/>
  <c r="BY84" i="13" s="1"/>
  <c r="BM76" i="13"/>
  <c r="AR76" i="13"/>
  <c r="BM70" i="13"/>
  <c r="AR70" i="13"/>
  <c r="BM18" i="13"/>
  <c r="AR18" i="13"/>
  <c r="BN20" i="13"/>
  <c r="AS20" i="13"/>
  <c r="BY20" i="13" s="1"/>
  <c r="BM40" i="13"/>
  <c r="AR40" i="13"/>
  <c r="BK56" i="13"/>
  <c r="AP56" i="13"/>
  <c r="BN38" i="13"/>
  <c r="AS38" i="13"/>
  <c r="BY38" i="13" s="1"/>
  <c r="BJ3" i="13" l="1"/>
  <c r="BL81" i="13"/>
  <c r="AQ81" i="13"/>
  <c r="BL42" i="13"/>
  <c r="AQ42" i="13"/>
  <c r="AQ74" i="13"/>
  <c r="BL74" i="13"/>
  <c r="BL9" i="13"/>
  <c r="AQ9" i="13"/>
  <c r="AP13" i="13"/>
  <c r="BK13" i="13"/>
  <c r="AQ93" i="13"/>
  <c r="BL93" i="13"/>
  <c r="BM52" i="13"/>
  <c r="AR52" i="13"/>
  <c r="AQ77" i="13"/>
  <c r="BL77" i="13"/>
  <c r="BK54" i="13"/>
  <c r="AP54" i="13"/>
  <c r="BK72" i="13"/>
  <c r="AP72" i="13"/>
  <c r="BL96" i="13"/>
  <c r="AQ96" i="13"/>
  <c r="AP85" i="13"/>
  <c r="BK85" i="13"/>
  <c r="AP25" i="13"/>
  <c r="BK25" i="13"/>
  <c r="BL49" i="13"/>
  <c r="AQ49" i="13"/>
  <c r="BN91" i="13"/>
  <c r="AS91" i="13"/>
  <c r="BY91" i="13" s="1"/>
  <c r="BL46" i="13"/>
  <c r="AQ46" i="13"/>
  <c r="AP22" i="13"/>
  <c r="BK22" i="13"/>
  <c r="BL66" i="13"/>
  <c r="AQ66" i="13"/>
  <c r="BL30" i="13"/>
  <c r="AQ30" i="13"/>
  <c r="BK78" i="13"/>
  <c r="AP78" i="13"/>
  <c r="BO20" i="13"/>
  <c r="BK23" i="13"/>
  <c r="AP23" i="13"/>
  <c r="BM36" i="13"/>
  <c r="AR36" i="13"/>
  <c r="BN35" i="13"/>
  <c r="AS35" i="13"/>
  <c r="BY35" i="13" s="1"/>
  <c r="BN33" i="13"/>
  <c r="AS33" i="13"/>
  <c r="BY33" i="13" s="1"/>
  <c r="BN87" i="13"/>
  <c r="AS87" i="13"/>
  <c r="BY87" i="13" s="1"/>
  <c r="AQ104" i="13"/>
  <c r="BL104" i="13"/>
  <c r="BO6" i="13"/>
  <c r="BN61" i="13"/>
  <c r="AS61" i="13"/>
  <c r="BY61" i="13" s="1"/>
  <c r="BK89" i="13"/>
  <c r="AP89" i="13"/>
  <c r="BM12" i="13"/>
  <c r="AR12" i="13"/>
  <c r="BM44" i="13"/>
  <c r="AR44" i="13"/>
  <c r="BL31" i="13"/>
  <c r="AQ31" i="13"/>
  <c r="BM28" i="13"/>
  <c r="AR28" i="13"/>
  <c r="BO84" i="13"/>
  <c r="BN18" i="13"/>
  <c r="AS18" i="13"/>
  <c r="BY18" i="13" s="1"/>
  <c r="BN83" i="13"/>
  <c r="AS83" i="13"/>
  <c r="BY83" i="13" s="1"/>
  <c r="BL62" i="13"/>
  <c r="AQ62" i="13"/>
  <c r="BN43" i="13"/>
  <c r="AS43" i="13"/>
  <c r="BY43" i="13" s="1"/>
  <c r="BL15" i="13"/>
  <c r="AQ15" i="13"/>
  <c r="BN51" i="13"/>
  <c r="AS51" i="13"/>
  <c r="BY51" i="13" s="1"/>
  <c r="BN19" i="13"/>
  <c r="AS19" i="13"/>
  <c r="BY19" i="13" s="1"/>
  <c r="BN95" i="13"/>
  <c r="AS95" i="13"/>
  <c r="BY95" i="13" s="1"/>
  <c r="BM67" i="13"/>
  <c r="AR67" i="13"/>
  <c r="BL50" i="13"/>
  <c r="AQ50" i="13"/>
  <c r="BL39" i="13"/>
  <c r="AQ39" i="13"/>
  <c r="BM47" i="13"/>
  <c r="AR47" i="13"/>
  <c r="BO58" i="13"/>
  <c r="BN53" i="13"/>
  <c r="AS53" i="13"/>
  <c r="BY53" i="13" s="1"/>
  <c r="BN59" i="13"/>
  <c r="AS59" i="13"/>
  <c r="BY59" i="13" s="1"/>
  <c r="BN11" i="13"/>
  <c r="AS11" i="13"/>
  <c r="BY11" i="13" s="1"/>
  <c r="BO45" i="13"/>
  <c r="BO14" i="13"/>
  <c r="BN70" i="13"/>
  <c r="AS70" i="13"/>
  <c r="BY70" i="13" s="1"/>
  <c r="BO27" i="13"/>
  <c r="BK17" i="13"/>
  <c r="AP17" i="13"/>
  <c r="BL82" i="13"/>
  <c r="AQ82" i="13"/>
  <c r="BN69" i="13"/>
  <c r="AS69" i="13"/>
  <c r="BY69" i="13" s="1"/>
  <c r="BM99" i="13"/>
  <c r="AR99" i="13"/>
  <c r="BL73" i="13"/>
  <c r="AQ73" i="13"/>
  <c r="BL65" i="13"/>
  <c r="AQ65" i="13"/>
  <c r="BN102" i="13"/>
  <c r="AS102" i="13"/>
  <c r="BY102" i="13" s="1"/>
  <c r="BL94" i="13"/>
  <c r="AQ94" i="13"/>
  <c r="BL56" i="13"/>
  <c r="AQ56" i="13"/>
  <c r="BL48" i="13"/>
  <c r="AQ48" i="13"/>
  <c r="BL34" i="13"/>
  <c r="AQ34" i="13"/>
  <c r="BO21" i="13"/>
  <c r="BL75" i="13"/>
  <c r="AQ75" i="13"/>
  <c r="BN64" i="13"/>
  <c r="AS64" i="13"/>
  <c r="BY64" i="13" s="1"/>
  <c r="BN68" i="13"/>
  <c r="AS68" i="13"/>
  <c r="BY68" i="13" s="1"/>
  <c r="BO24" i="13"/>
  <c r="BO38" i="13"/>
  <c r="BN76" i="13"/>
  <c r="AS76" i="13"/>
  <c r="BY76" i="13" s="1"/>
  <c r="BN26" i="13"/>
  <c r="AS26" i="13"/>
  <c r="BY26" i="13" s="1"/>
  <c r="BL57" i="13"/>
  <c r="AQ57" i="13"/>
  <c r="BN101" i="13"/>
  <c r="AS101" i="13"/>
  <c r="BY101" i="13" s="1"/>
  <c r="BO8" i="13"/>
  <c r="BO86" i="13"/>
  <c r="BL41" i="13"/>
  <c r="AQ41" i="13"/>
  <c r="BN63" i="13"/>
  <c r="AS63" i="13"/>
  <c r="BY63" i="13" s="1"/>
  <c r="AR88" i="13"/>
  <c r="BM88" i="13"/>
  <c r="BN32" i="13"/>
  <c r="AS32" i="13"/>
  <c r="BY32" i="13" s="1"/>
  <c r="AO2" i="13"/>
  <c r="AO3" i="13" s="1"/>
  <c r="BO60" i="13"/>
  <c r="BL71" i="13"/>
  <c r="AQ71" i="13"/>
  <c r="BN40" i="13"/>
  <c r="AS40" i="13"/>
  <c r="BY40" i="13" s="1"/>
  <c r="BN98" i="13"/>
  <c r="AS98" i="13"/>
  <c r="BY98" i="13" s="1"/>
  <c r="BN80" i="13"/>
  <c r="AS80" i="13"/>
  <c r="BY80" i="13" s="1"/>
  <c r="BO55" i="13"/>
  <c r="AQ103" i="13"/>
  <c r="BL103" i="13"/>
  <c r="BN10" i="13"/>
  <c r="AS10" i="13"/>
  <c r="BY10" i="13" s="1"/>
  <c r="BN100" i="13"/>
  <c r="AS100" i="13"/>
  <c r="BY100" i="13" s="1"/>
  <c r="BL7" i="13"/>
  <c r="AQ7" i="13"/>
  <c r="BL97" i="13"/>
  <c r="AQ97" i="13"/>
  <c r="BK3" i="13" l="1"/>
  <c r="AP2" i="13"/>
  <c r="AP3" i="13" s="1"/>
  <c r="BM74" i="13"/>
  <c r="AR74" i="13"/>
  <c r="BM42" i="13"/>
  <c r="AR42" i="13"/>
  <c r="AR81" i="13"/>
  <c r="BM81" i="13"/>
  <c r="BL13" i="13"/>
  <c r="AQ13" i="13"/>
  <c r="AR9" i="13"/>
  <c r="BM9" i="13"/>
  <c r="BL22" i="13"/>
  <c r="AQ22" i="13"/>
  <c r="BL54" i="13"/>
  <c r="AQ54" i="13"/>
  <c r="AQ78" i="13"/>
  <c r="BL78" i="13"/>
  <c r="BM46" i="13"/>
  <c r="AR46" i="13"/>
  <c r="AQ25" i="13"/>
  <c r="BL25" i="13"/>
  <c r="BM30" i="13"/>
  <c r="AR30" i="13"/>
  <c r="BL85" i="13"/>
  <c r="AQ85" i="13"/>
  <c r="BM77" i="13"/>
  <c r="AR77" i="13"/>
  <c r="BO91" i="13"/>
  <c r="AR96" i="13"/>
  <c r="BM96" i="13"/>
  <c r="BN52" i="13"/>
  <c r="AS52" i="13"/>
  <c r="BY52" i="13" s="1"/>
  <c r="BM66" i="13"/>
  <c r="AR66" i="13"/>
  <c r="AR49" i="13"/>
  <c r="BM49" i="13"/>
  <c r="BL72" i="13"/>
  <c r="AQ72" i="13"/>
  <c r="BM93" i="13"/>
  <c r="AR93" i="13"/>
  <c r="AR7" i="13"/>
  <c r="BM7" i="13"/>
  <c r="BO98" i="13"/>
  <c r="BO83" i="13"/>
  <c r="BN28" i="13"/>
  <c r="AS28" i="13"/>
  <c r="BY28" i="13" s="1"/>
  <c r="BO35" i="13"/>
  <c r="BO26" i="13"/>
  <c r="AR75" i="13"/>
  <c r="BM75" i="13"/>
  <c r="AR48" i="13"/>
  <c r="BM48" i="13"/>
  <c r="BN99" i="13"/>
  <c r="AS99" i="13"/>
  <c r="BY99" i="13" s="1"/>
  <c r="BO11" i="13"/>
  <c r="BN67" i="13"/>
  <c r="AS67" i="13"/>
  <c r="BY67" i="13" s="1"/>
  <c r="BN88" i="13"/>
  <c r="AS88" i="13"/>
  <c r="BY88" i="13" s="1"/>
  <c r="BM15" i="13"/>
  <c r="AR15" i="13"/>
  <c r="BM31" i="13"/>
  <c r="AR31" i="13"/>
  <c r="BL89" i="13"/>
  <c r="AQ89" i="13"/>
  <c r="BO87" i="13"/>
  <c r="BN36" i="13"/>
  <c r="AS36" i="13"/>
  <c r="BY36" i="13" s="1"/>
  <c r="BO80" i="13"/>
  <c r="BO100" i="13"/>
  <c r="BO63" i="13"/>
  <c r="BO101" i="13"/>
  <c r="BO76" i="13"/>
  <c r="BO68" i="13"/>
  <c r="BM56" i="13"/>
  <c r="AR56" i="13"/>
  <c r="AR65" i="13"/>
  <c r="BM65" i="13"/>
  <c r="BO70" i="13"/>
  <c r="BN47" i="13"/>
  <c r="AS47" i="13"/>
  <c r="BY47" i="13" s="1"/>
  <c r="BO95" i="13"/>
  <c r="BO43" i="13"/>
  <c r="BO18" i="13"/>
  <c r="BN44" i="13"/>
  <c r="AS44" i="13"/>
  <c r="BY44" i="13" s="1"/>
  <c r="BO61" i="13"/>
  <c r="AR104" i="13"/>
  <c r="BM104" i="13"/>
  <c r="BL23" i="13"/>
  <c r="AQ23" i="13"/>
  <c r="BM103" i="13"/>
  <c r="AR103" i="13"/>
  <c r="BO10" i="13"/>
  <c r="BO40" i="13"/>
  <c r="BM97" i="13"/>
  <c r="AR97" i="13"/>
  <c r="BO32" i="13"/>
  <c r="BM41" i="13"/>
  <c r="AR41" i="13"/>
  <c r="AR57" i="13"/>
  <c r="BM57" i="13"/>
  <c r="AR94" i="13"/>
  <c r="BM94" i="13"/>
  <c r="AR73" i="13"/>
  <c r="BM73" i="13"/>
  <c r="BO69" i="13"/>
  <c r="BL17" i="13"/>
  <c r="AQ17" i="13"/>
  <c r="BO59" i="13"/>
  <c r="BM39" i="13"/>
  <c r="AR39" i="13"/>
  <c r="BO19" i="13"/>
  <c r="BM62" i="13"/>
  <c r="AR62" i="13"/>
  <c r="BN12" i="13"/>
  <c r="AS12" i="13"/>
  <c r="BY12" i="13" s="1"/>
  <c r="BO33" i="13"/>
  <c r="AR71" i="13"/>
  <c r="BM71" i="13"/>
  <c r="BO64" i="13"/>
  <c r="BM34" i="13"/>
  <c r="AR34" i="13"/>
  <c r="BO102" i="13"/>
  <c r="AR82" i="13"/>
  <c r="BM82" i="13"/>
  <c r="BO53" i="13"/>
  <c r="BM50" i="13"/>
  <c r="AR50" i="13"/>
  <c r="BO51" i="13"/>
  <c r="BL3" i="13" l="1"/>
  <c r="BN81" i="13"/>
  <c r="AS81" i="13"/>
  <c r="BY81" i="13" s="1"/>
  <c r="BN42" i="13"/>
  <c r="AS42" i="13"/>
  <c r="BY42" i="13" s="1"/>
  <c r="BN74" i="13"/>
  <c r="AS74" i="13"/>
  <c r="BY74" i="13" s="1"/>
  <c r="BN9" i="13"/>
  <c r="AS9" i="13"/>
  <c r="BY9" i="13" s="1"/>
  <c r="AR13" i="13"/>
  <c r="BM13" i="13"/>
  <c r="AQ2" i="13"/>
  <c r="AQ3" i="13" s="1"/>
  <c r="BN93" i="13"/>
  <c r="AS93" i="13"/>
  <c r="BY93" i="13" s="1"/>
  <c r="BO52" i="13"/>
  <c r="BM85" i="13"/>
  <c r="AR85" i="13"/>
  <c r="BN46" i="13"/>
  <c r="AS46" i="13"/>
  <c r="BY46" i="13" s="1"/>
  <c r="BM72" i="13"/>
  <c r="AR72" i="13"/>
  <c r="BN30" i="13"/>
  <c r="AS30" i="13"/>
  <c r="BY30" i="13" s="1"/>
  <c r="BM78" i="13"/>
  <c r="AR78" i="13"/>
  <c r="BN96" i="13"/>
  <c r="AS96" i="13"/>
  <c r="BY96" i="13" s="1"/>
  <c r="AR54" i="13"/>
  <c r="BM54" i="13"/>
  <c r="BN49" i="13"/>
  <c r="AS49" i="13"/>
  <c r="BY49" i="13" s="1"/>
  <c r="BM22" i="13"/>
  <c r="AR22" i="13"/>
  <c r="BN66" i="13"/>
  <c r="AS66" i="13"/>
  <c r="BY66" i="13" s="1"/>
  <c r="AS77" i="13"/>
  <c r="BY77" i="13" s="1"/>
  <c r="BN77" i="13"/>
  <c r="BM25" i="13"/>
  <c r="AR25" i="13"/>
  <c r="BN62" i="13"/>
  <c r="AS62" i="13"/>
  <c r="BY62" i="13" s="1"/>
  <c r="BO47" i="13"/>
  <c r="BM89" i="13"/>
  <c r="AR89" i="13"/>
  <c r="BO88" i="13"/>
  <c r="BO99" i="13"/>
  <c r="BN104" i="13"/>
  <c r="AS104" i="13"/>
  <c r="BY104" i="13" s="1"/>
  <c r="BN97" i="13"/>
  <c r="AS97" i="13"/>
  <c r="BY97" i="13" s="1"/>
  <c r="BN103" i="13"/>
  <c r="AS103" i="13"/>
  <c r="BY103" i="13" s="1"/>
  <c r="BN31" i="13"/>
  <c r="AS31" i="13"/>
  <c r="BY31" i="13" s="1"/>
  <c r="BN34" i="13"/>
  <c r="AS34" i="13"/>
  <c r="BY34" i="13" s="1"/>
  <c r="BN73" i="13"/>
  <c r="AS73" i="13"/>
  <c r="BY73" i="13" s="1"/>
  <c r="BO12" i="13"/>
  <c r="BM23" i="13"/>
  <c r="AR23" i="13"/>
  <c r="BO44" i="13"/>
  <c r="BO36" i="13"/>
  <c r="BO67" i="13"/>
  <c r="BN94" i="13"/>
  <c r="AS94" i="13"/>
  <c r="BY94" i="13" s="1"/>
  <c r="BN57" i="13"/>
  <c r="AS57" i="13"/>
  <c r="BY57" i="13" s="1"/>
  <c r="BN65" i="13"/>
  <c r="AS65" i="13"/>
  <c r="BY65" i="13" s="1"/>
  <c r="BN48" i="13"/>
  <c r="AS48" i="13"/>
  <c r="BY48" i="13" s="1"/>
  <c r="BM17" i="13"/>
  <c r="AR17" i="13"/>
  <c r="BN41" i="13"/>
  <c r="AS41" i="13"/>
  <c r="BY41" i="13" s="1"/>
  <c r="BN56" i="13"/>
  <c r="AS56" i="13"/>
  <c r="BY56" i="13" s="1"/>
  <c r="BN15" i="13"/>
  <c r="AS15" i="13"/>
  <c r="BY15" i="13" s="1"/>
  <c r="AS50" i="13"/>
  <c r="BY50" i="13" s="1"/>
  <c r="BN50" i="13"/>
  <c r="BN82" i="13"/>
  <c r="AS82" i="13"/>
  <c r="BY82" i="13" s="1"/>
  <c r="BN39" i="13"/>
  <c r="AS39" i="13"/>
  <c r="BY39" i="13" s="1"/>
  <c r="BN71" i="13"/>
  <c r="AS71" i="13"/>
  <c r="BY71" i="13" s="1"/>
  <c r="BN75" i="13"/>
  <c r="AS75" i="13"/>
  <c r="BY75" i="13" s="1"/>
  <c r="BO28" i="13"/>
  <c r="BN7" i="13"/>
  <c r="AS7" i="13"/>
  <c r="BY7" i="13" s="1"/>
  <c r="BM3" i="13" l="1"/>
  <c r="AR2" i="13"/>
  <c r="AR3" i="13" s="1"/>
  <c r="BO74" i="13"/>
  <c r="BO42" i="13"/>
  <c r="BO81" i="13"/>
  <c r="BN13" i="13"/>
  <c r="AS13" i="13"/>
  <c r="BY13" i="13" s="1"/>
  <c r="BO9" i="13"/>
  <c r="BO96" i="13"/>
  <c r="BO46" i="13"/>
  <c r="AS22" i="13"/>
  <c r="BY22" i="13" s="1"/>
  <c r="BN22" i="13"/>
  <c r="BN25" i="13"/>
  <c r="AS25" i="13"/>
  <c r="BY25" i="13" s="1"/>
  <c r="BO49" i="13"/>
  <c r="BN78" i="13"/>
  <c r="AS78" i="13"/>
  <c r="BY78" i="13" s="1"/>
  <c r="AS85" i="13"/>
  <c r="BY85" i="13" s="1"/>
  <c r="BN85" i="13"/>
  <c r="BO30" i="13"/>
  <c r="BO77" i="13"/>
  <c r="BO66" i="13"/>
  <c r="AS72" i="13"/>
  <c r="BY72" i="13" s="1"/>
  <c r="BN72" i="13"/>
  <c r="BO93" i="13"/>
  <c r="BN54" i="13"/>
  <c r="AS54" i="13"/>
  <c r="BY54" i="13" s="1"/>
  <c r="BO39" i="13"/>
  <c r="BO104" i="13"/>
  <c r="BO15" i="13"/>
  <c r="BO57" i="13"/>
  <c r="BO34" i="13"/>
  <c r="BO31" i="13"/>
  <c r="BO103" i="13"/>
  <c r="BO75" i="13"/>
  <c r="BO7" i="13"/>
  <c r="BO48" i="13"/>
  <c r="BO94" i="13"/>
  <c r="BO97" i="13"/>
  <c r="BO62" i="13"/>
  <c r="BO56" i="13"/>
  <c r="BO41" i="13"/>
  <c r="BO65" i="13"/>
  <c r="BO73" i="13"/>
  <c r="BN89" i="13"/>
  <c r="AS89" i="13"/>
  <c r="BY89" i="13" s="1"/>
  <c r="BO71" i="13"/>
  <c r="BO82" i="13"/>
  <c r="BO50" i="13"/>
  <c r="AS17" i="13"/>
  <c r="BY17" i="13" s="1"/>
  <c r="BN17" i="13"/>
  <c r="BN23" i="13"/>
  <c r="AS23" i="13"/>
  <c r="BY23" i="13" s="1"/>
  <c r="BZ69" i="13" l="1"/>
  <c r="CA69" i="13" s="1"/>
  <c r="BZ31" i="13"/>
  <c r="CA31" i="13" s="1"/>
  <c r="CE31" i="13" s="1"/>
  <c r="BZ68" i="13"/>
  <c r="CA68" i="13" s="1"/>
  <c r="BZ80" i="13"/>
  <c r="CA80" i="13" s="1"/>
  <c r="BZ52" i="13"/>
  <c r="CA52" i="13" s="1"/>
  <c r="BZ8" i="13"/>
  <c r="CA8" i="13" s="1"/>
  <c r="CG8" i="13" s="1"/>
  <c r="BZ65" i="13"/>
  <c r="CA65" i="13" s="1"/>
  <c r="CG65" i="13" s="1"/>
  <c r="BZ58" i="13"/>
  <c r="CA58" i="13" s="1"/>
  <c r="CG58" i="13" s="1"/>
  <c r="BZ74" i="13"/>
  <c r="CA74" i="13" s="1"/>
  <c r="BZ72" i="13"/>
  <c r="CA72" i="13" s="1"/>
  <c r="CG72" i="13" s="1"/>
  <c r="BZ20" i="13"/>
  <c r="CA20" i="13" s="1"/>
  <c r="CE20" i="13" s="1"/>
  <c r="BZ49" i="13"/>
  <c r="CA49" i="13" s="1"/>
  <c r="CG31" i="13"/>
  <c r="CD31" i="13"/>
  <c r="CF31" i="13"/>
  <c r="CF69" i="13"/>
  <c r="CE69" i="13"/>
  <c r="CG69" i="13"/>
  <c r="CD69" i="13"/>
  <c r="CC69" i="13"/>
  <c r="CI69" i="13" s="1"/>
  <c r="BZ13" i="13"/>
  <c r="CA13" i="13" s="1"/>
  <c r="BZ36" i="13"/>
  <c r="CA36" i="13" s="1"/>
  <c r="BZ99" i="13"/>
  <c r="CA99" i="13" s="1"/>
  <c r="BZ32" i="13"/>
  <c r="CA32" i="13" s="1"/>
  <c r="BZ60" i="13"/>
  <c r="CA60" i="13" s="1"/>
  <c r="CD65" i="13"/>
  <c r="CE65" i="13"/>
  <c r="BZ81" i="13"/>
  <c r="CA81" i="13" s="1"/>
  <c r="BZ40" i="13"/>
  <c r="CA40" i="13" s="1"/>
  <c r="BZ89" i="13"/>
  <c r="CA89" i="13" s="1"/>
  <c r="BZ25" i="13"/>
  <c r="CA25" i="13" s="1"/>
  <c r="BZ104" i="13"/>
  <c r="CA104" i="13" s="1"/>
  <c r="BZ88" i="13"/>
  <c r="CA88" i="13" s="1"/>
  <c r="BZ97" i="13"/>
  <c r="CA97" i="13" s="1"/>
  <c r="BZ96" i="13"/>
  <c r="CA96" i="13" s="1"/>
  <c r="BZ42" i="13"/>
  <c r="CA42" i="13" s="1"/>
  <c r="BZ19" i="13"/>
  <c r="CA19" i="13" s="1"/>
  <c r="BZ51" i="13"/>
  <c r="CA51" i="13" s="1"/>
  <c r="BZ53" i="13"/>
  <c r="CA53" i="13" s="1"/>
  <c r="BZ27" i="13"/>
  <c r="CA27" i="13" s="1"/>
  <c r="BZ24" i="13"/>
  <c r="CA24" i="13" s="1"/>
  <c r="BZ79" i="13"/>
  <c r="CA79" i="13" s="1"/>
  <c r="BZ67" i="13"/>
  <c r="CA67" i="13" s="1"/>
  <c r="BZ38" i="13"/>
  <c r="CA38" i="13" s="1"/>
  <c r="BZ34" i="13"/>
  <c r="CA34" i="13" s="1"/>
  <c r="BZ9" i="13"/>
  <c r="CA9" i="13" s="1"/>
  <c r="BZ73" i="13"/>
  <c r="CA73" i="13" s="1"/>
  <c r="BZ82" i="13"/>
  <c r="CA82" i="13" s="1"/>
  <c r="BZ101" i="13"/>
  <c r="CA101" i="13" s="1"/>
  <c r="BZ61" i="13"/>
  <c r="CA61" i="13" s="1"/>
  <c r="BZ26" i="13"/>
  <c r="CA26" i="13" s="1"/>
  <c r="BZ59" i="13"/>
  <c r="CA59" i="13" s="1"/>
  <c r="BZ5" i="13"/>
  <c r="CA5" i="13" s="1"/>
  <c r="BZ6" i="13"/>
  <c r="CA6" i="13" s="1"/>
  <c r="BZ37" i="13"/>
  <c r="CA37" i="13" s="1"/>
  <c r="CG80" i="13"/>
  <c r="CF80" i="13"/>
  <c r="CE80" i="13"/>
  <c r="CD80" i="13"/>
  <c r="CC80" i="13"/>
  <c r="CI80" i="13" s="1"/>
  <c r="BZ47" i="13"/>
  <c r="CA47" i="13" s="1"/>
  <c r="BZ23" i="13"/>
  <c r="CA23" i="13" s="1"/>
  <c r="BZ48" i="13"/>
  <c r="CA48" i="13" s="1"/>
  <c r="BZ62" i="13"/>
  <c r="CA62" i="13" s="1"/>
  <c r="BZ94" i="13"/>
  <c r="CA94" i="13" s="1"/>
  <c r="BZ39" i="13"/>
  <c r="CA39" i="13" s="1"/>
  <c r="BZ95" i="13"/>
  <c r="CA95" i="13" s="1"/>
  <c r="BZ83" i="13"/>
  <c r="CA83" i="13" s="1"/>
  <c r="BZ63" i="13"/>
  <c r="CA63" i="13" s="1"/>
  <c r="BZ100" i="13"/>
  <c r="CA100" i="13" s="1"/>
  <c r="BZ14" i="13"/>
  <c r="CA14" i="13" s="1"/>
  <c r="BZ90" i="13"/>
  <c r="CA90" i="13" s="1"/>
  <c r="BZ21" i="13"/>
  <c r="CA21" i="13" s="1"/>
  <c r="CC52" i="13"/>
  <c r="CI52" i="13" s="1"/>
  <c r="CG52" i="13"/>
  <c r="CD52" i="13"/>
  <c r="CF52" i="13"/>
  <c r="CE52" i="13"/>
  <c r="CF68" i="13"/>
  <c r="CE68" i="13"/>
  <c r="CG68" i="13"/>
  <c r="CD68" i="13"/>
  <c r="CC68" i="13"/>
  <c r="CI68" i="13" s="1"/>
  <c r="BZ28" i="13"/>
  <c r="CA28" i="13" s="1"/>
  <c r="BZ29" i="13"/>
  <c r="CA29" i="13" s="1"/>
  <c r="BZ54" i="13"/>
  <c r="CA54" i="13" s="1"/>
  <c r="BZ22" i="13"/>
  <c r="CA22" i="13" s="1"/>
  <c r="BZ15" i="13"/>
  <c r="CA15" i="13" s="1"/>
  <c r="BZ50" i="13"/>
  <c r="CA50" i="13" s="1"/>
  <c r="BZ75" i="13"/>
  <c r="CA75" i="13" s="1"/>
  <c r="BZ30" i="13"/>
  <c r="CA30" i="13" s="1"/>
  <c r="BZ102" i="13"/>
  <c r="CA102" i="13" s="1"/>
  <c r="BZ18" i="13"/>
  <c r="CA18" i="13" s="1"/>
  <c r="BZ91" i="13"/>
  <c r="CA91" i="13" s="1"/>
  <c r="BZ98" i="13"/>
  <c r="CA98" i="13" s="1"/>
  <c r="BZ55" i="13"/>
  <c r="CA55" i="13" s="1"/>
  <c r="BZ16" i="13"/>
  <c r="CA16" i="13" s="1"/>
  <c r="BZ7" i="13"/>
  <c r="CA7" i="13" s="1"/>
  <c r="CC74" i="13"/>
  <c r="CI74" i="13" s="1"/>
  <c r="CG74" i="13"/>
  <c r="CF74" i="13"/>
  <c r="CD74" i="13"/>
  <c r="CE74" i="13"/>
  <c r="CC72" i="13"/>
  <c r="CI72" i="13" s="1"/>
  <c r="BZ11" i="13"/>
  <c r="CA11" i="13" s="1"/>
  <c r="BZ85" i="13"/>
  <c r="CA85" i="13" s="1"/>
  <c r="BZ71" i="13"/>
  <c r="CA71" i="13" s="1"/>
  <c r="BZ46" i="13"/>
  <c r="CA46" i="13" s="1"/>
  <c r="BZ66" i="13"/>
  <c r="CA66" i="13" s="1"/>
  <c r="BZ12" i="13"/>
  <c r="CA12" i="13" s="1"/>
  <c r="BZ35" i="13"/>
  <c r="CA35" i="13" s="1"/>
  <c r="BZ43" i="13"/>
  <c r="CA43" i="13" s="1"/>
  <c r="BZ10" i="13"/>
  <c r="CA10" i="13" s="1"/>
  <c r="BZ70" i="13"/>
  <c r="CA70" i="13" s="1"/>
  <c r="BZ84" i="13"/>
  <c r="CA84" i="13" s="1"/>
  <c r="BZ86" i="13"/>
  <c r="CA86" i="13" s="1"/>
  <c r="BZ93" i="13"/>
  <c r="CA93" i="13" s="1"/>
  <c r="CG49" i="13"/>
  <c r="CF49" i="13"/>
  <c r="CE49" i="13"/>
  <c r="CD49" i="13"/>
  <c r="CC49" i="13"/>
  <c r="CI49" i="13" s="1"/>
  <c r="BZ44" i="13"/>
  <c r="CA44" i="13" s="1"/>
  <c r="BZ17" i="13"/>
  <c r="CA17" i="13" s="1"/>
  <c r="BZ78" i="13"/>
  <c r="CA78" i="13" s="1"/>
  <c r="BZ103" i="13"/>
  <c r="CA103" i="13" s="1"/>
  <c r="BZ41" i="13"/>
  <c r="CA41" i="13" s="1"/>
  <c r="BZ57" i="13"/>
  <c r="CA57" i="13" s="1"/>
  <c r="BZ77" i="13"/>
  <c r="CA77" i="13" s="1"/>
  <c r="BZ87" i="13"/>
  <c r="CA87" i="13" s="1"/>
  <c r="BZ64" i="13"/>
  <c r="CA64" i="13" s="1"/>
  <c r="BZ76" i="13"/>
  <c r="CA76" i="13" s="1"/>
  <c r="BZ33" i="13"/>
  <c r="CA33" i="13" s="1"/>
  <c r="BZ45" i="13"/>
  <c r="CA45" i="13" s="1"/>
  <c r="BZ92" i="13"/>
  <c r="CA92" i="13" s="1"/>
  <c r="BZ56" i="13"/>
  <c r="CA56" i="13" s="1"/>
  <c r="BN3" i="13"/>
  <c r="BO13" i="13"/>
  <c r="BO25" i="13"/>
  <c r="BO54" i="13"/>
  <c r="BO85" i="13"/>
  <c r="BO22" i="13"/>
  <c r="BO78" i="13"/>
  <c r="AS2" i="13"/>
  <c r="AS3" i="13" s="1"/>
  <c r="BO72" i="13"/>
  <c r="BO89" i="13"/>
  <c r="BO23" i="13"/>
  <c r="BO17" i="13"/>
  <c r="CC58" i="13" l="1"/>
  <c r="CI58" i="13" s="1"/>
  <c r="CD58" i="13"/>
  <c r="CE58" i="13"/>
  <c r="CF58" i="13"/>
  <c r="CC31" i="13"/>
  <c r="CI31" i="13" s="1"/>
  <c r="CC20" i="13"/>
  <c r="CI20" i="13" s="1"/>
  <c r="CG20" i="13"/>
  <c r="CD20" i="13"/>
  <c r="CF20" i="13"/>
  <c r="CE72" i="13"/>
  <c r="CF8" i="13"/>
  <c r="CD72" i="13"/>
  <c r="CE8" i="13"/>
  <c r="CC65" i="13"/>
  <c r="CI65" i="13" s="1"/>
  <c r="CF72" i="13"/>
  <c r="CD8" i="13"/>
  <c r="CF65" i="13"/>
  <c r="CC8" i="13"/>
  <c r="CI8" i="13" s="1"/>
  <c r="CC10" i="13"/>
  <c r="CI10" i="13" s="1"/>
  <c r="CG10" i="13"/>
  <c r="CF10" i="13"/>
  <c r="CD10" i="13"/>
  <c r="CE10" i="13"/>
  <c r="CF47" i="13"/>
  <c r="CG47" i="13"/>
  <c r="CE47" i="13"/>
  <c r="CD47" i="13"/>
  <c r="CC47" i="13"/>
  <c r="CI47" i="13" s="1"/>
  <c r="CC64" i="13"/>
  <c r="CI64" i="13" s="1"/>
  <c r="CG64" i="13"/>
  <c r="CE64" i="13"/>
  <c r="CD64" i="13"/>
  <c r="CF64" i="13"/>
  <c r="CF83" i="13"/>
  <c r="CE83" i="13"/>
  <c r="CD83" i="13"/>
  <c r="CC83" i="13"/>
  <c r="CI83" i="13" s="1"/>
  <c r="CG83" i="13"/>
  <c r="CF38" i="13"/>
  <c r="CE38" i="13"/>
  <c r="CD38" i="13"/>
  <c r="CC38" i="13"/>
  <c r="CI38" i="13" s="1"/>
  <c r="CG38" i="13"/>
  <c r="CG88" i="13"/>
  <c r="CF88" i="13"/>
  <c r="CE88" i="13"/>
  <c r="CD88" i="13"/>
  <c r="CC88" i="13"/>
  <c r="CI88" i="13" s="1"/>
  <c r="CD60" i="13"/>
  <c r="CE60" i="13"/>
  <c r="CC60" i="13"/>
  <c r="CI60" i="13" s="1"/>
  <c r="CG60" i="13"/>
  <c r="CF60" i="13"/>
  <c r="CG87" i="13"/>
  <c r="CF87" i="13"/>
  <c r="CC87" i="13"/>
  <c r="CI87" i="13" s="1"/>
  <c r="CE87" i="13"/>
  <c r="CD87" i="13"/>
  <c r="CJ58" i="13"/>
  <c r="CK58" i="13" s="1"/>
  <c r="CL58" i="13" s="1"/>
  <c r="CM58" i="13" s="1"/>
  <c r="CG35" i="13"/>
  <c r="CF35" i="13"/>
  <c r="CE35" i="13"/>
  <c r="CD35" i="13"/>
  <c r="CC35" i="13"/>
  <c r="CI35" i="13" s="1"/>
  <c r="CJ72" i="13"/>
  <c r="CK72" i="13" s="1"/>
  <c r="CJ74" i="13"/>
  <c r="CK74" i="13" s="1"/>
  <c r="CL74" i="13" s="1"/>
  <c r="CM74" i="13" s="1"/>
  <c r="CF30" i="13"/>
  <c r="CE30" i="13"/>
  <c r="CD30" i="13"/>
  <c r="CG30" i="13"/>
  <c r="CC30" i="13"/>
  <c r="CI30" i="13" s="1"/>
  <c r="CJ68" i="13"/>
  <c r="CK68" i="13" s="1"/>
  <c r="CL68" i="13" s="1"/>
  <c r="CM68" i="13" s="1"/>
  <c r="CD95" i="13"/>
  <c r="CC95" i="13"/>
  <c r="CI95" i="13" s="1"/>
  <c r="CG95" i="13"/>
  <c r="CE95" i="13"/>
  <c r="CF95" i="13"/>
  <c r="CG26" i="13"/>
  <c r="CF26" i="13"/>
  <c r="CD26" i="13"/>
  <c r="CC26" i="13"/>
  <c r="CI26" i="13" s="1"/>
  <c r="CE26" i="13"/>
  <c r="CG67" i="13"/>
  <c r="CF67" i="13"/>
  <c r="CD67" i="13"/>
  <c r="CC67" i="13"/>
  <c r="CI67" i="13" s="1"/>
  <c r="CE67" i="13"/>
  <c r="CF27" i="13"/>
  <c r="CE27" i="13"/>
  <c r="CD27" i="13"/>
  <c r="CC27" i="13"/>
  <c r="CI27" i="13" s="1"/>
  <c r="CG27" i="13"/>
  <c r="CF104" i="13"/>
  <c r="CE104" i="13"/>
  <c r="CD104" i="13"/>
  <c r="CC104" i="13"/>
  <c r="CI104" i="13" s="1"/>
  <c r="CG104" i="13"/>
  <c r="CC32" i="13"/>
  <c r="CI32" i="13" s="1"/>
  <c r="CG32" i="13"/>
  <c r="CF32" i="13"/>
  <c r="CE32" i="13"/>
  <c r="CD32" i="13"/>
  <c r="CD17" i="13"/>
  <c r="CE17" i="13"/>
  <c r="CC17" i="13"/>
  <c r="CI17" i="13" s="1"/>
  <c r="CG17" i="13"/>
  <c r="CF17" i="13"/>
  <c r="CF5" i="13"/>
  <c r="CE5" i="13"/>
  <c r="CD5" i="13"/>
  <c r="CC5" i="13"/>
  <c r="CI5" i="13" s="1"/>
  <c r="CG5" i="13"/>
  <c r="CC102" i="13"/>
  <c r="CI102" i="13" s="1"/>
  <c r="CG102" i="13"/>
  <c r="CF102" i="13"/>
  <c r="CE102" i="13"/>
  <c r="CD102" i="13"/>
  <c r="CE59" i="13"/>
  <c r="CC59" i="13"/>
  <c r="CI59" i="13" s="1"/>
  <c r="CG59" i="13"/>
  <c r="CF59" i="13"/>
  <c r="CD59" i="13"/>
  <c r="CD24" i="13"/>
  <c r="CC24" i="13"/>
  <c r="CI24" i="13" s="1"/>
  <c r="CG24" i="13"/>
  <c r="CF24" i="13"/>
  <c r="CE24" i="13"/>
  <c r="CC77" i="13"/>
  <c r="CI77" i="13" s="1"/>
  <c r="CG77" i="13"/>
  <c r="CF77" i="13"/>
  <c r="CE77" i="13"/>
  <c r="CD77" i="13"/>
  <c r="CD12" i="13"/>
  <c r="CC12" i="13"/>
  <c r="CI12" i="13" s="1"/>
  <c r="CF12" i="13"/>
  <c r="CE12" i="13"/>
  <c r="CG12" i="13"/>
  <c r="CG7" i="13"/>
  <c r="CF7" i="13"/>
  <c r="CE7" i="13"/>
  <c r="CC7" i="13"/>
  <c r="CI7" i="13" s="1"/>
  <c r="CD7" i="13"/>
  <c r="CE75" i="13"/>
  <c r="CD75" i="13"/>
  <c r="CC75" i="13"/>
  <c r="CI75" i="13" s="1"/>
  <c r="CF75" i="13"/>
  <c r="CG75" i="13"/>
  <c r="CJ52" i="13"/>
  <c r="CK52" i="13" s="1"/>
  <c r="CL52" i="13" s="1"/>
  <c r="CM52" i="13" s="1"/>
  <c r="CF39" i="13"/>
  <c r="CE39" i="13"/>
  <c r="CD39" i="13"/>
  <c r="CG39" i="13"/>
  <c r="CC39" i="13"/>
  <c r="CI39" i="13" s="1"/>
  <c r="CD61" i="13"/>
  <c r="CG61" i="13"/>
  <c r="CC61" i="13"/>
  <c r="CI61" i="13" s="1"/>
  <c r="CF61" i="13"/>
  <c r="CE61" i="13"/>
  <c r="CJ8" i="13"/>
  <c r="CE53" i="13"/>
  <c r="CF53" i="13"/>
  <c r="CG53" i="13"/>
  <c r="CD53" i="13"/>
  <c r="CC53" i="13"/>
  <c r="CI53" i="13" s="1"/>
  <c r="CE25" i="13"/>
  <c r="CD25" i="13"/>
  <c r="CC25" i="13"/>
  <c r="CI25" i="13" s="1"/>
  <c r="CG25" i="13"/>
  <c r="CF25" i="13"/>
  <c r="CE99" i="13"/>
  <c r="CD99" i="13"/>
  <c r="CC99" i="13"/>
  <c r="CI99" i="13" s="1"/>
  <c r="CG99" i="13"/>
  <c r="CF99" i="13"/>
  <c r="CG18" i="13"/>
  <c r="CF18" i="13"/>
  <c r="CE18" i="13"/>
  <c r="CD18" i="13"/>
  <c r="CC18" i="13"/>
  <c r="CI18" i="13" s="1"/>
  <c r="CD79" i="13"/>
  <c r="CC79" i="13"/>
  <c r="CI79" i="13" s="1"/>
  <c r="CG79" i="13"/>
  <c r="CE79" i="13"/>
  <c r="CF79" i="13"/>
  <c r="CD28" i="13"/>
  <c r="CC28" i="13"/>
  <c r="CI28" i="13" s="1"/>
  <c r="CF28" i="13"/>
  <c r="CE28" i="13"/>
  <c r="CG28" i="13"/>
  <c r="CJ80" i="13"/>
  <c r="CK80" i="13" s="1"/>
  <c r="CL80" i="13" s="1"/>
  <c r="CM80" i="13" s="1"/>
  <c r="CC56" i="13"/>
  <c r="CI56" i="13" s="1"/>
  <c r="CG56" i="13"/>
  <c r="CE56" i="13"/>
  <c r="CD56" i="13"/>
  <c r="CF56" i="13"/>
  <c r="CG57" i="13"/>
  <c r="CF57" i="13"/>
  <c r="CE57" i="13"/>
  <c r="CD57" i="13"/>
  <c r="CC57" i="13"/>
  <c r="CI57" i="13" s="1"/>
  <c r="CC93" i="13"/>
  <c r="CI93" i="13" s="1"/>
  <c r="CD93" i="13"/>
  <c r="CG93" i="13"/>
  <c r="CF93" i="13"/>
  <c r="CE93" i="13"/>
  <c r="CE66" i="13"/>
  <c r="CC66" i="13"/>
  <c r="CI66" i="13" s="1"/>
  <c r="CG66" i="13"/>
  <c r="CF66" i="13"/>
  <c r="CD66" i="13"/>
  <c r="CC16" i="13"/>
  <c r="CI16" i="13" s="1"/>
  <c r="CG16" i="13"/>
  <c r="CF16" i="13"/>
  <c r="CD16" i="13"/>
  <c r="CE16" i="13"/>
  <c r="CD50" i="13"/>
  <c r="CC50" i="13"/>
  <c r="CI50" i="13" s="1"/>
  <c r="CG50" i="13"/>
  <c r="CF50" i="13"/>
  <c r="CE50" i="13"/>
  <c r="CC21" i="13"/>
  <c r="CI21" i="13" s="1"/>
  <c r="CD21" i="13"/>
  <c r="CE21" i="13"/>
  <c r="CG21" i="13"/>
  <c r="CF21" i="13"/>
  <c r="CC94" i="13"/>
  <c r="CI94" i="13" s="1"/>
  <c r="CD94" i="13"/>
  <c r="CG94" i="13"/>
  <c r="CF94" i="13"/>
  <c r="CE94" i="13"/>
  <c r="CG101" i="13"/>
  <c r="CF101" i="13"/>
  <c r="CE101" i="13"/>
  <c r="CC101" i="13"/>
  <c r="CI101" i="13" s="1"/>
  <c r="CD101" i="13"/>
  <c r="CF51" i="13"/>
  <c r="CD51" i="13"/>
  <c r="CE51" i="13"/>
  <c r="CC51" i="13"/>
  <c r="CI51" i="13" s="1"/>
  <c r="CG51" i="13"/>
  <c r="CF89" i="13"/>
  <c r="CE89" i="13"/>
  <c r="CD89" i="13"/>
  <c r="CC89" i="13"/>
  <c r="CI89" i="13" s="1"/>
  <c r="CG89" i="13"/>
  <c r="CC36" i="13"/>
  <c r="CI36" i="13" s="1"/>
  <c r="CF36" i="13"/>
  <c r="CD36" i="13"/>
  <c r="CE36" i="13"/>
  <c r="CG36" i="13"/>
  <c r="CG11" i="13"/>
  <c r="CF11" i="13"/>
  <c r="CC11" i="13"/>
  <c r="CI11" i="13" s="1"/>
  <c r="CD11" i="13"/>
  <c r="CE11" i="13"/>
  <c r="CE34" i="13"/>
  <c r="CG34" i="13"/>
  <c r="CF34" i="13"/>
  <c r="CD34" i="13"/>
  <c r="CC34" i="13"/>
  <c r="CI34" i="13" s="1"/>
  <c r="CC44" i="13"/>
  <c r="CI44" i="13" s="1"/>
  <c r="CD44" i="13"/>
  <c r="CE44" i="13"/>
  <c r="CG44" i="13"/>
  <c r="CF44" i="13"/>
  <c r="CC92" i="13"/>
  <c r="CI92" i="13" s="1"/>
  <c r="CG92" i="13"/>
  <c r="CF92" i="13"/>
  <c r="CD92" i="13"/>
  <c r="CE92" i="13"/>
  <c r="CG86" i="13"/>
  <c r="CF86" i="13"/>
  <c r="CE86" i="13"/>
  <c r="CD86" i="13"/>
  <c r="CC86" i="13"/>
  <c r="CI86" i="13" s="1"/>
  <c r="CC55" i="13"/>
  <c r="CI55" i="13" s="1"/>
  <c r="CG55" i="13"/>
  <c r="CF55" i="13"/>
  <c r="CE55" i="13"/>
  <c r="CD55" i="13"/>
  <c r="CG15" i="13"/>
  <c r="CE15" i="13"/>
  <c r="CD15" i="13"/>
  <c r="CF15" i="13"/>
  <c r="CC15" i="13"/>
  <c r="CI15" i="13" s="1"/>
  <c r="CF90" i="13"/>
  <c r="CD90" i="13"/>
  <c r="CE90" i="13"/>
  <c r="CG90" i="13"/>
  <c r="CC90" i="13"/>
  <c r="CI90" i="13" s="1"/>
  <c r="CE62" i="13"/>
  <c r="CC62" i="13"/>
  <c r="CI62" i="13" s="1"/>
  <c r="CD62" i="13"/>
  <c r="CF62" i="13"/>
  <c r="CG62" i="13"/>
  <c r="CE82" i="13"/>
  <c r="CD82" i="13"/>
  <c r="CF82" i="13"/>
  <c r="CC82" i="13"/>
  <c r="CI82" i="13" s="1"/>
  <c r="CG82" i="13"/>
  <c r="CE19" i="13"/>
  <c r="CD19" i="13"/>
  <c r="CC19" i="13"/>
  <c r="CI19" i="13" s="1"/>
  <c r="CF19" i="13"/>
  <c r="CG19" i="13"/>
  <c r="CC40" i="13"/>
  <c r="CI40" i="13" s="1"/>
  <c r="CG40" i="13"/>
  <c r="CE40" i="13"/>
  <c r="CF40" i="13"/>
  <c r="CD40" i="13"/>
  <c r="CJ65" i="13"/>
  <c r="CK65" i="13" s="1"/>
  <c r="CL65" i="13" s="1"/>
  <c r="CM65" i="13" s="1"/>
  <c r="CC13" i="13"/>
  <c r="CI13" i="13" s="1"/>
  <c r="CD13" i="13"/>
  <c r="CE13" i="13"/>
  <c r="CG13" i="13"/>
  <c r="CF13" i="13"/>
  <c r="CG29" i="13"/>
  <c r="CF29" i="13"/>
  <c r="CE29" i="13"/>
  <c r="CC29" i="13"/>
  <c r="CI29" i="13" s="1"/>
  <c r="CD29" i="13"/>
  <c r="CF97" i="13"/>
  <c r="CE97" i="13"/>
  <c r="CD97" i="13"/>
  <c r="CC97" i="13"/>
  <c r="CI97" i="13" s="1"/>
  <c r="CG97" i="13"/>
  <c r="CG43" i="13"/>
  <c r="CC43" i="13"/>
  <c r="CI43" i="13" s="1"/>
  <c r="CF43" i="13"/>
  <c r="CD43" i="13"/>
  <c r="CE43" i="13"/>
  <c r="CE41" i="13"/>
  <c r="CC41" i="13"/>
  <c r="CI41" i="13" s="1"/>
  <c r="CD41" i="13"/>
  <c r="CG41" i="13"/>
  <c r="CF41" i="13"/>
  <c r="CG46" i="13"/>
  <c r="CE46" i="13"/>
  <c r="CC46" i="13"/>
  <c r="CI46" i="13" s="1"/>
  <c r="CD46" i="13"/>
  <c r="CF46" i="13"/>
  <c r="CD45" i="13"/>
  <c r="CC45" i="13"/>
  <c r="CI45" i="13" s="1"/>
  <c r="CF45" i="13"/>
  <c r="CE45" i="13"/>
  <c r="CG45" i="13"/>
  <c r="CF103" i="13"/>
  <c r="CE103" i="13"/>
  <c r="CD103" i="13"/>
  <c r="CG103" i="13"/>
  <c r="CC103" i="13"/>
  <c r="CI103" i="13" s="1"/>
  <c r="CG84" i="13"/>
  <c r="CE84" i="13"/>
  <c r="CD84" i="13"/>
  <c r="CC84" i="13"/>
  <c r="CI84" i="13" s="1"/>
  <c r="CF84" i="13"/>
  <c r="CC71" i="13"/>
  <c r="CI71" i="13" s="1"/>
  <c r="CG71" i="13"/>
  <c r="CF71" i="13"/>
  <c r="CE71" i="13"/>
  <c r="CD71" i="13"/>
  <c r="CC98" i="13"/>
  <c r="CI98" i="13" s="1"/>
  <c r="CG98" i="13"/>
  <c r="CF98" i="13"/>
  <c r="CE98" i="13"/>
  <c r="CD98" i="13"/>
  <c r="CF22" i="13"/>
  <c r="CE22" i="13"/>
  <c r="CD22" i="13"/>
  <c r="CC22" i="13"/>
  <c r="CI22" i="13" s="1"/>
  <c r="CG22" i="13"/>
  <c r="CG14" i="13"/>
  <c r="CC14" i="13"/>
  <c r="CI14" i="13" s="1"/>
  <c r="CF14" i="13"/>
  <c r="CE14" i="13"/>
  <c r="CD14" i="13"/>
  <c r="CD48" i="13"/>
  <c r="CF48" i="13"/>
  <c r="CE48" i="13"/>
  <c r="CC48" i="13"/>
  <c r="CI48" i="13" s="1"/>
  <c r="CG48" i="13"/>
  <c r="CG37" i="13"/>
  <c r="CF37" i="13"/>
  <c r="CE37" i="13"/>
  <c r="CC37" i="13"/>
  <c r="CI37" i="13" s="1"/>
  <c r="CD37" i="13"/>
  <c r="CE73" i="13"/>
  <c r="CD73" i="13"/>
  <c r="CC73" i="13"/>
  <c r="CI73" i="13" s="1"/>
  <c r="CG73" i="13"/>
  <c r="CF73" i="13"/>
  <c r="CF42" i="13"/>
  <c r="CG42" i="13"/>
  <c r="CE42" i="13"/>
  <c r="CD42" i="13"/>
  <c r="CC42" i="13"/>
  <c r="CI42" i="13" s="1"/>
  <c r="CD81" i="13"/>
  <c r="CC81" i="13"/>
  <c r="CI81" i="13" s="1"/>
  <c r="CE81" i="13"/>
  <c r="CG81" i="13"/>
  <c r="CF81" i="13"/>
  <c r="CJ69" i="13"/>
  <c r="CK69" i="13" s="1"/>
  <c r="CL69" i="13" s="1"/>
  <c r="CM69" i="13" s="1"/>
  <c r="CC76" i="13"/>
  <c r="CI76" i="13" s="1"/>
  <c r="CG76" i="13"/>
  <c r="CF76" i="13"/>
  <c r="CD76" i="13"/>
  <c r="CE76" i="13"/>
  <c r="CF63" i="13"/>
  <c r="CE63" i="13"/>
  <c r="CD63" i="13"/>
  <c r="CC63" i="13"/>
  <c r="CI63" i="13" s="1"/>
  <c r="CG63" i="13"/>
  <c r="CE33" i="13"/>
  <c r="CD33" i="13"/>
  <c r="CC33" i="13"/>
  <c r="CI33" i="13" s="1"/>
  <c r="CG33" i="13"/>
  <c r="CF33" i="13"/>
  <c r="CF78" i="13"/>
  <c r="CE78" i="13"/>
  <c r="CD78" i="13"/>
  <c r="CG78" i="13"/>
  <c r="CC78" i="13"/>
  <c r="CI78" i="13" s="1"/>
  <c r="CJ49" i="13"/>
  <c r="CK49" i="13" s="1"/>
  <c r="CL49" i="13" s="1"/>
  <c r="CM49" i="13" s="1"/>
  <c r="CC70" i="13"/>
  <c r="CI70" i="13" s="1"/>
  <c r="CD70" i="13"/>
  <c r="CE70" i="13"/>
  <c r="CG70" i="13"/>
  <c r="CF70" i="13"/>
  <c r="CD85" i="13"/>
  <c r="CG85" i="13"/>
  <c r="CF85" i="13"/>
  <c r="CC85" i="13"/>
  <c r="CI85" i="13" s="1"/>
  <c r="CE85" i="13"/>
  <c r="CG91" i="13"/>
  <c r="CF91" i="13"/>
  <c r="CE91" i="13"/>
  <c r="CD91" i="13"/>
  <c r="CC91" i="13"/>
  <c r="CI91" i="13" s="1"/>
  <c r="CF54" i="13"/>
  <c r="CE54" i="13"/>
  <c r="CC54" i="13"/>
  <c r="CI54" i="13" s="1"/>
  <c r="CD54" i="13"/>
  <c r="CG54" i="13"/>
  <c r="CD100" i="13"/>
  <c r="CC100" i="13"/>
  <c r="CI100" i="13" s="1"/>
  <c r="CF100" i="13"/>
  <c r="CG100" i="13"/>
  <c r="CE100" i="13"/>
  <c r="CC23" i="13"/>
  <c r="CI23" i="13" s="1"/>
  <c r="CG23" i="13"/>
  <c r="CE23" i="13"/>
  <c r="CD23" i="13"/>
  <c r="CF23" i="13"/>
  <c r="CG6" i="13"/>
  <c r="CD6" i="13"/>
  <c r="CC6" i="13"/>
  <c r="CI6" i="13" s="1"/>
  <c r="CF6" i="13"/>
  <c r="CE6" i="13"/>
  <c r="CE9" i="13"/>
  <c r="CD9" i="13"/>
  <c r="CG9" i="13"/>
  <c r="CF9" i="13"/>
  <c r="CC9" i="13"/>
  <c r="CI9" i="13" s="1"/>
  <c r="CG96" i="13"/>
  <c r="CF96" i="13"/>
  <c r="CE96" i="13"/>
  <c r="CD96" i="13"/>
  <c r="CC96" i="13"/>
  <c r="CI96" i="13" s="1"/>
  <c r="CJ31" i="13"/>
  <c r="CK31" i="13" s="1"/>
  <c r="CL31" i="13" s="1"/>
  <c r="CM31" i="13" s="1"/>
  <c r="BO3" i="13"/>
  <c r="AV1" i="13" s="1"/>
  <c r="CL72" i="13" l="1"/>
  <c r="CM72" i="13" s="1"/>
  <c r="CB58" i="13"/>
  <c r="CJ20" i="13"/>
  <c r="CK20" i="13" s="1"/>
  <c r="CL20" i="13" s="1"/>
  <c r="CM20" i="13" s="1"/>
  <c r="CB65" i="13"/>
  <c r="CK8" i="13"/>
  <c r="CL8" i="13" s="1"/>
  <c r="CM8" i="13" s="1"/>
  <c r="CB31" i="13"/>
  <c r="CB74" i="13"/>
  <c r="CB80" i="13"/>
  <c r="CJ30" i="13"/>
  <c r="CK30" i="13" s="1"/>
  <c r="CL30" i="13" s="1"/>
  <c r="CM30" i="13" s="1"/>
  <c r="CJ38" i="13"/>
  <c r="CK38" i="13" s="1"/>
  <c r="CL38" i="13" s="1"/>
  <c r="CM38" i="13" s="1"/>
  <c r="CJ103" i="13"/>
  <c r="CK103" i="13" s="1"/>
  <c r="CL103" i="13" s="1"/>
  <c r="CM103" i="13" s="1"/>
  <c r="CB103" i="13" s="1"/>
  <c r="CJ96" i="13"/>
  <c r="CK96" i="13" s="1"/>
  <c r="CL96" i="13" s="1"/>
  <c r="CM96" i="13" s="1"/>
  <c r="CJ81" i="13"/>
  <c r="CK81" i="13" s="1"/>
  <c r="CL81" i="13" s="1"/>
  <c r="CM81" i="13" s="1"/>
  <c r="CJ19" i="13"/>
  <c r="CK19" i="13" s="1"/>
  <c r="CL19" i="13" s="1"/>
  <c r="CM19" i="13" s="1"/>
  <c r="CJ51" i="13"/>
  <c r="CK51" i="13" s="1"/>
  <c r="CL51" i="13" s="1"/>
  <c r="CM51" i="13" s="1"/>
  <c r="CJ66" i="13"/>
  <c r="CK66" i="13" s="1"/>
  <c r="CL66" i="13" s="1"/>
  <c r="CM66" i="13" s="1"/>
  <c r="CJ56" i="13"/>
  <c r="CK56" i="13" s="1"/>
  <c r="CL56" i="13" s="1"/>
  <c r="CM56" i="13" s="1"/>
  <c r="CJ39" i="13"/>
  <c r="CK39" i="13" s="1"/>
  <c r="CL39" i="13" s="1"/>
  <c r="CM39" i="13" s="1"/>
  <c r="CJ24" i="13"/>
  <c r="CK24" i="13" s="1"/>
  <c r="CL24" i="13" s="1"/>
  <c r="CM24" i="13" s="1"/>
  <c r="CJ87" i="13"/>
  <c r="CK87" i="13" s="1"/>
  <c r="CL87" i="13" s="1"/>
  <c r="CM87" i="13" s="1"/>
  <c r="CJ88" i="13"/>
  <c r="CK88" i="13" s="1"/>
  <c r="CL88" i="13" s="1"/>
  <c r="CM88" i="13" s="1"/>
  <c r="CJ43" i="13"/>
  <c r="CK43" i="13" s="1"/>
  <c r="CL43" i="13" s="1"/>
  <c r="CM43" i="13" s="1"/>
  <c r="CJ93" i="13"/>
  <c r="CK93" i="13" s="1"/>
  <c r="CL93" i="13" s="1"/>
  <c r="CM93" i="13" s="1"/>
  <c r="CJ73" i="13"/>
  <c r="CK73" i="13" s="1"/>
  <c r="CL73" i="13" s="1"/>
  <c r="CM73" i="13" s="1"/>
  <c r="CJ14" i="13"/>
  <c r="CK14" i="13" s="1"/>
  <c r="CL14" i="13" s="1"/>
  <c r="CM14" i="13" s="1"/>
  <c r="CJ71" i="13"/>
  <c r="CK71" i="13" s="1"/>
  <c r="CL71" i="13" s="1"/>
  <c r="CM71" i="13" s="1"/>
  <c r="CJ41" i="13"/>
  <c r="CK41" i="13" s="1"/>
  <c r="CL41" i="13" s="1"/>
  <c r="CM41" i="13" s="1"/>
  <c r="CJ97" i="13"/>
  <c r="CK97" i="13" s="1"/>
  <c r="CL97" i="13" s="1"/>
  <c r="CM97" i="13" s="1"/>
  <c r="CJ36" i="13"/>
  <c r="CK36" i="13" s="1"/>
  <c r="CL36" i="13" s="1"/>
  <c r="CM36" i="13" s="1"/>
  <c r="CJ25" i="13"/>
  <c r="CK25" i="13" s="1"/>
  <c r="CL25" i="13" s="1"/>
  <c r="CM25" i="13" s="1"/>
  <c r="CJ75" i="13"/>
  <c r="CK75" i="13" s="1"/>
  <c r="CL75" i="13" s="1"/>
  <c r="CM75" i="13" s="1"/>
  <c r="CJ27" i="13"/>
  <c r="CK27" i="13" s="1"/>
  <c r="CL27" i="13" s="1"/>
  <c r="CM27" i="13" s="1"/>
  <c r="CB27" i="13"/>
  <c r="CJ33" i="13"/>
  <c r="CK33" i="13" s="1"/>
  <c r="CL33" i="13" s="1"/>
  <c r="CM33" i="13" s="1"/>
  <c r="CJ29" i="13"/>
  <c r="CK29" i="13" s="1"/>
  <c r="CL29" i="13" s="1"/>
  <c r="CM29" i="13" s="1"/>
  <c r="CJ63" i="13"/>
  <c r="CK63" i="13" s="1"/>
  <c r="CL63" i="13" s="1"/>
  <c r="CM63" i="13" s="1"/>
  <c r="CJ76" i="13"/>
  <c r="CK76" i="13" s="1"/>
  <c r="CL76" i="13" s="1"/>
  <c r="CM76" i="13" s="1"/>
  <c r="CJ42" i="13"/>
  <c r="CK42" i="13" s="1"/>
  <c r="CL42" i="13" s="1"/>
  <c r="CM42" i="13" s="1"/>
  <c r="CJ48" i="13"/>
  <c r="CK48" i="13" s="1"/>
  <c r="CL48" i="13" s="1"/>
  <c r="CM48" i="13" s="1"/>
  <c r="CJ15" i="13"/>
  <c r="CK15" i="13" s="1"/>
  <c r="CL15" i="13" s="1"/>
  <c r="CM15" i="13" s="1"/>
  <c r="CJ44" i="13"/>
  <c r="CK44" i="13" s="1"/>
  <c r="CL44" i="13" s="1"/>
  <c r="CM44" i="13" s="1"/>
  <c r="CJ11" i="13"/>
  <c r="CK11" i="13" s="1"/>
  <c r="CL11" i="13" s="1"/>
  <c r="CM11" i="13" s="1"/>
  <c r="CB11" i="13"/>
  <c r="CJ21" i="13"/>
  <c r="CK21" i="13" s="1"/>
  <c r="CL21" i="13" s="1"/>
  <c r="CM21" i="13" s="1"/>
  <c r="CJ77" i="13"/>
  <c r="CK77" i="13" s="1"/>
  <c r="CL77" i="13" s="1"/>
  <c r="CM77" i="13" s="1"/>
  <c r="CJ32" i="13"/>
  <c r="CK32" i="13" s="1"/>
  <c r="CL32" i="13" s="1"/>
  <c r="CM32" i="13" s="1"/>
  <c r="CJ95" i="13"/>
  <c r="CK95" i="13" s="1"/>
  <c r="CL95" i="13" s="1"/>
  <c r="CM95" i="13" s="1"/>
  <c r="CJ91" i="13"/>
  <c r="CK91" i="13" s="1"/>
  <c r="CL91" i="13" s="1"/>
  <c r="CM91" i="13" s="1"/>
  <c r="CJ13" i="13"/>
  <c r="CK13" i="13" s="1"/>
  <c r="CL13" i="13" s="1"/>
  <c r="CM13" i="13" s="1"/>
  <c r="CJ28" i="13"/>
  <c r="CK28" i="13" s="1"/>
  <c r="CL28" i="13" s="1"/>
  <c r="CM28" i="13" s="1"/>
  <c r="CB28" i="13"/>
  <c r="CJ100" i="13"/>
  <c r="CK100" i="13" s="1"/>
  <c r="CL100" i="13" s="1"/>
  <c r="CM100" i="13" s="1"/>
  <c r="CJ45" i="13"/>
  <c r="CK45" i="13" s="1"/>
  <c r="CL45" i="13" s="1"/>
  <c r="CM45" i="13" s="1"/>
  <c r="CJ35" i="13"/>
  <c r="CK35" i="13" s="1"/>
  <c r="CL35" i="13" s="1"/>
  <c r="CM35" i="13" s="1"/>
  <c r="CJ46" i="13"/>
  <c r="CK46" i="13" s="1"/>
  <c r="CL46" i="13" s="1"/>
  <c r="CM46" i="13" s="1"/>
  <c r="CJ62" i="13"/>
  <c r="CK62" i="13" s="1"/>
  <c r="CL62" i="13" s="1"/>
  <c r="CM62" i="13" s="1"/>
  <c r="CJ34" i="13"/>
  <c r="CK34" i="13" s="1"/>
  <c r="CL34" i="13" s="1"/>
  <c r="CM34" i="13" s="1"/>
  <c r="CJ89" i="13"/>
  <c r="CK89" i="13" s="1"/>
  <c r="CL89" i="13" s="1"/>
  <c r="CM89" i="13" s="1"/>
  <c r="CJ79" i="13"/>
  <c r="CK79" i="13" s="1"/>
  <c r="CL79" i="13" s="1"/>
  <c r="CM79" i="13" s="1"/>
  <c r="CJ102" i="13"/>
  <c r="CK102" i="13" s="1"/>
  <c r="CL102" i="13" s="1"/>
  <c r="CM102" i="13" s="1"/>
  <c r="CJ17" i="13"/>
  <c r="CK17" i="13" s="1"/>
  <c r="CL17" i="13" s="1"/>
  <c r="CM17" i="13" s="1"/>
  <c r="CJ26" i="13"/>
  <c r="CK26" i="13" s="1"/>
  <c r="CL26" i="13" s="1"/>
  <c r="CM26" i="13" s="1"/>
  <c r="CJ83" i="13"/>
  <c r="CK83" i="13" s="1"/>
  <c r="CL83" i="13" s="1"/>
  <c r="CM83" i="13" s="1"/>
  <c r="CJ64" i="13"/>
  <c r="CK64" i="13" s="1"/>
  <c r="CL64" i="13" s="1"/>
  <c r="CM64" i="13" s="1"/>
  <c r="CJ50" i="13"/>
  <c r="CK50" i="13" s="1"/>
  <c r="CL50" i="13" s="1"/>
  <c r="CM50" i="13" s="1"/>
  <c r="CJ67" i="13"/>
  <c r="CK67" i="13" s="1"/>
  <c r="CL67" i="13" s="1"/>
  <c r="CM67" i="13" s="1"/>
  <c r="CJ78" i="13"/>
  <c r="CK78" i="13" s="1"/>
  <c r="CL78" i="13" s="1"/>
  <c r="CM78" i="13" s="1"/>
  <c r="CB78" i="13" s="1"/>
  <c r="CJ57" i="13"/>
  <c r="CK57" i="13" s="1"/>
  <c r="CL57" i="13" s="1"/>
  <c r="CM57" i="13" s="1"/>
  <c r="CJ23" i="13"/>
  <c r="CK23" i="13" s="1"/>
  <c r="CL23" i="13" s="1"/>
  <c r="CM23" i="13" s="1"/>
  <c r="CJ54" i="13"/>
  <c r="CK54" i="13" s="1"/>
  <c r="CL54" i="13" s="1"/>
  <c r="CM54" i="13" s="1"/>
  <c r="CJ84" i="13"/>
  <c r="CK84" i="13" s="1"/>
  <c r="CL84" i="13" s="1"/>
  <c r="CM84" i="13" s="1"/>
  <c r="CJ55" i="13"/>
  <c r="CK55" i="13" s="1"/>
  <c r="CL55" i="13" s="1"/>
  <c r="CM55" i="13" s="1"/>
  <c r="CJ6" i="13"/>
  <c r="CK6" i="13" s="1"/>
  <c r="CL6" i="13" s="1"/>
  <c r="CM6" i="13" s="1"/>
  <c r="CJ85" i="13"/>
  <c r="CK85" i="13" s="1"/>
  <c r="CL85" i="13" s="1"/>
  <c r="CM85" i="13" s="1"/>
  <c r="CJ70" i="13"/>
  <c r="CK70" i="13" s="1"/>
  <c r="CL70" i="13" s="1"/>
  <c r="CM70" i="13" s="1"/>
  <c r="CB69" i="13"/>
  <c r="CJ22" i="13"/>
  <c r="CK22" i="13" s="1"/>
  <c r="CL22" i="13" s="1"/>
  <c r="CM22" i="13" s="1"/>
  <c r="CJ98" i="13"/>
  <c r="CK98" i="13" s="1"/>
  <c r="CL98" i="13" s="1"/>
  <c r="CM98" i="13" s="1"/>
  <c r="CJ82" i="13"/>
  <c r="CK82" i="13" s="1"/>
  <c r="CL82" i="13" s="1"/>
  <c r="CM82" i="13" s="1"/>
  <c r="CJ86" i="13"/>
  <c r="CK86" i="13" s="1"/>
  <c r="CL86" i="13" s="1"/>
  <c r="CM86" i="13" s="1"/>
  <c r="CJ16" i="13"/>
  <c r="CK16" i="13" s="1"/>
  <c r="CL16" i="13" s="1"/>
  <c r="CM16" i="13" s="1"/>
  <c r="CJ99" i="13"/>
  <c r="CK99" i="13" s="1"/>
  <c r="CL99" i="13" s="1"/>
  <c r="CM99" i="13" s="1"/>
  <c r="CJ53" i="13"/>
  <c r="CK53" i="13" s="1"/>
  <c r="CL53" i="13" s="1"/>
  <c r="CM53" i="13" s="1"/>
  <c r="CB53" i="13" s="1"/>
  <c r="CJ12" i="13"/>
  <c r="CK12" i="13" s="1"/>
  <c r="CL12" i="13" s="1"/>
  <c r="CM12" i="13" s="1"/>
  <c r="CB20" i="13"/>
  <c r="CJ104" i="13"/>
  <c r="CK104" i="13" s="1"/>
  <c r="CL104" i="13" s="1"/>
  <c r="CM104" i="13" s="1"/>
  <c r="CB68" i="13"/>
  <c r="CJ47" i="13"/>
  <c r="CK47" i="13" s="1"/>
  <c r="CL47" i="13" s="1"/>
  <c r="CM47" i="13" s="1"/>
  <c r="CJ9" i="13"/>
  <c r="CK9" i="13" s="1"/>
  <c r="CL9" i="13" s="1"/>
  <c r="CM9" i="13" s="1"/>
  <c r="CB49" i="13"/>
  <c r="CJ37" i="13"/>
  <c r="CK37" i="13" s="1"/>
  <c r="CL37" i="13" s="1"/>
  <c r="CM37" i="13" s="1"/>
  <c r="CJ40" i="13"/>
  <c r="CK40" i="13" s="1"/>
  <c r="CL40" i="13" s="1"/>
  <c r="CM40" i="13" s="1"/>
  <c r="CJ90" i="13"/>
  <c r="CK90" i="13" s="1"/>
  <c r="CL90" i="13" s="1"/>
  <c r="CM90" i="13" s="1"/>
  <c r="CJ92" i="13"/>
  <c r="CK92" i="13" s="1"/>
  <c r="CL92" i="13" s="1"/>
  <c r="CM92" i="13" s="1"/>
  <c r="CJ101" i="13"/>
  <c r="CK101" i="13" s="1"/>
  <c r="CL101" i="13" s="1"/>
  <c r="CM101" i="13" s="1"/>
  <c r="CJ94" i="13"/>
  <c r="CK94" i="13" s="1"/>
  <c r="CL94" i="13" s="1"/>
  <c r="CM94" i="13" s="1"/>
  <c r="CJ18" i="13"/>
  <c r="CK18" i="13" s="1"/>
  <c r="CL18" i="13" s="1"/>
  <c r="CM18" i="13" s="1"/>
  <c r="CJ61" i="13"/>
  <c r="CK61" i="13" s="1"/>
  <c r="CL61" i="13" s="1"/>
  <c r="CM61" i="13" s="1"/>
  <c r="CB52" i="13"/>
  <c r="CJ7" i="13"/>
  <c r="CK7" i="13" s="1"/>
  <c r="CL7" i="13" s="1"/>
  <c r="CM7" i="13" s="1"/>
  <c r="CJ59" i="13"/>
  <c r="CK59" i="13" s="1"/>
  <c r="CL59" i="13" s="1"/>
  <c r="CM59" i="13" s="1"/>
  <c r="CJ5" i="13"/>
  <c r="CK5" i="13" s="1"/>
  <c r="CL5" i="13" s="1"/>
  <c r="CM5" i="13" s="1"/>
  <c r="CB72" i="13"/>
  <c r="CJ60" i="13"/>
  <c r="CK60" i="13" s="1"/>
  <c r="CL60" i="13" s="1"/>
  <c r="CM60" i="13" s="1"/>
  <c r="CJ10" i="13"/>
  <c r="CK10" i="13" s="1"/>
  <c r="CL10" i="13" s="1"/>
  <c r="CM10" i="13" s="1"/>
  <c r="CB8" i="13" l="1"/>
  <c r="CB62" i="13"/>
  <c r="CB44" i="13"/>
  <c r="CB39" i="13"/>
  <c r="CB66" i="13"/>
  <c r="CB50" i="13"/>
  <c r="CB79" i="13"/>
  <c r="CB38" i="13"/>
  <c r="CB99" i="13"/>
  <c r="CB70" i="13"/>
  <c r="CB57" i="13"/>
  <c r="CB83" i="13"/>
  <c r="CB29" i="13"/>
  <c r="CB41" i="13"/>
  <c r="CB90" i="13"/>
  <c r="CB101" i="13"/>
  <c r="CB7" i="13"/>
  <c r="CB17" i="13"/>
  <c r="CB81" i="13"/>
  <c r="CB76" i="13"/>
  <c r="CB10" i="13"/>
  <c r="CB84" i="13"/>
  <c r="CB26" i="13"/>
  <c r="CB34" i="13"/>
  <c r="CB63" i="13"/>
  <c r="CB75" i="13"/>
  <c r="CB73" i="13"/>
  <c r="CB19" i="13"/>
  <c r="CB77" i="13"/>
  <c r="CB18" i="13"/>
  <c r="CB86" i="13"/>
  <c r="CB23" i="13"/>
  <c r="CB102" i="13"/>
  <c r="CB21" i="13"/>
  <c r="CB42" i="13"/>
  <c r="CB33" i="13"/>
  <c r="CB56" i="13"/>
  <c r="CB12" i="13"/>
  <c r="CB82" i="13"/>
  <c r="CB91" i="13"/>
  <c r="CB88" i="13"/>
  <c r="CB96" i="13"/>
  <c r="CB59" i="13"/>
  <c r="CB9" i="13"/>
  <c r="CB98" i="13"/>
  <c r="CB55" i="13"/>
  <c r="CB45" i="13"/>
  <c r="CB95" i="13"/>
  <c r="CB87" i="13"/>
  <c r="CB5" i="13"/>
  <c r="CB46" i="13"/>
  <c r="CB32" i="13"/>
  <c r="CB97" i="13"/>
  <c r="CB47" i="13"/>
  <c r="CB85" i="13"/>
  <c r="CB54" i="13"/>
  <c r="CB67" i="13"/>
  <c r="CB89" i="13"/>
  <c r="CB35" i="13"/>
  <c r="CB13" i="13"/>
  <c r="CB15" i="13"/>
  <c r="CB93" i="13"/>
  <c r="CB24" i="13"/>
  <c r="CB51" i="13"/>
  <c r="CB94" i="13"/>
  <c r="CB40" i="13"/>
  <c r="CB60" i="13"/>
  <c r="CB37" i="13"/>
  <c r="CB104" i="13"/>
  <c r="CB16" i="13"/>
  <c r="CB22" i="13"/>
  <c r="CB6" i="13"/>
  <c r="CB48" i="13"/>
  <c r="CB25" i="13"/>
  <c r="CB71" i="13"/>
  <c r="CB43" i="13"/>
  <c r="CB61" i="13"/>
  <c r="CB92" i="13"/>
  <c r="CB64" i="13"/>
  <c r="CB100" i="13"/>
  <c r="CB36" i="13"/>
  <c r="CB14" i="13"/>
  <c r="CB30" i="13"/>
  <c r="CB1" i="13" l="1"/>
</calcChain>
</file>

<file path=xl/sharedStrings.xml><?xml version="1.0" encoding="utf-8"?>
<sst xmlns="http://schemas.openxmlformats.org/spreadsheetml/2006/main" count="2656" uniqueCount="124">
  <si>
    <t>symbol</t>
  </si>
  <si>
    <t>date</t>
  </si>
  <si>
    <t>price</t>
  </si>
  <si>
    <t>ABBV</t>
  </si>
  <si>
    <t>ACN</t>
  </si>
  <si>
    <t>AEP</t>
  </si>
  <si>
    <t>AIZ</t>
  </si>
  <si>
    <t>ALLE</t>
  </si>
  <si>
    <t>AMAT</t>
  </si>
  <si>
    <t>AMP</t>
  </si>
  <si>
    <t>AMZN</t>
  </si>
  <si>
    <t>AVB</t>
  </si>
  <si>
    <t>AVY</t>
  </si>
  <si>
    <t>AXP</t>
  </si>
  <si>
    <t>BDX</t>
  </si>
  <si>
    <t>BF-B</t>
  </si>
  <si>
    <t>BMY</t>
  </si>
  <si>
    <t>BR</t>
  </si>
  <si>
    <t>CARR</t>
  </si>
  <si>
    <t>CDW</t>
  </si>
  <si>
    <t>CE</t>
  </si>
  <si>
    <t>CHTR</t>
  </si>
  <si>
    <t>CNC</t>
  </si>
  <si>
    <t>CNP</t>
  </si>
  <si>
    <t>COP</t>
  </si>
  <si>
    <t>CTAS</t>
  </si>
  <si>
    <t>CZR</t>
  </si>
  <si>
    <t>DG</t>
  </si>
  <si>
    <t>DPZ</t>
  </si>
  <si>
    <t>DRE</t>
  </si>
  <si>
    <t>DXC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</si>
  <si>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</si>
  <si>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</si>
  <si>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</si>
  <si>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</si>
  <si>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</si>
  <si>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</si>
  <si>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</si>
  <si>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</si>
  <si>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</si>
  <si>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</si>
  <si>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</si>
  <si>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FB</t>
  </si>
  <si>
    <t>FTV</t>
  </si>
  <si>
    <t>GOOG</t>
  </si>
  <si>
    <t>GPC</t>
  </si>
  <si>
    <t>GSG</t>
  </si>
  <si>
    <t>HIG</t>
  </si>
  <si>
    <t>HIGH.L</t>
  </si>
  <si>
    <t>HST</t>
  </si>
  <si>
    <t>HYG</t>
  </si>
  <si>
    <t>IAU</t>
  </si>
  <si>
    <t>ICLN</t>
  </si>
  <si>
    <t>IEAA.L</t>
  </si>
  <si>
    <t>IEF</t>
  </si>
  <si>
    <t>IEFM.L</t>
  </si>
  <si>
    <t>IEMG</t>
  </si>
  <si>
    <t>IEUS</t>
  </si>
  <si>
    <t>IEVL.L</t>
  </si>
  <si>
    <t>IGF</t>
  </si>
  <si>
    <t>INDA</t>
  </si>
  <si>
    <t>IUMO.L</t>
  </si>
  <si>
    <t>IUVL.L</t>
  </si>
  <si>
    <t>IVV</t>
  </si>
  <si>
    <t>IWM</t>
  </si>
  <si>
    <t>IXN</t>
  </si>
  <si>
    <t>JPEA.L</t>
  </si>
  <si>
    <t>JPM</t>
  </si>
  <si>
    <t>KR</t>
  </si>
  <si>
    <t>LQD</t>
  </si>
  <si>
    <t>MCHI</t>
  </si>
  <si>
    <t>MVEU.L</t>
  </si>
  <si>
    <t>OGN</t>
  </si>
  <si>
    <t>PG</t>
  </si>
  <si>
    <t>PPL</t>
  </si>
  <si>
    <t>PRU</t>
  </si>
  <si>
    <t>PYPL</t>
  </si>
  <si>
    <t>RE</t>
  </si>
  <si>
    <t>REET</t>
  </si>
  <si>
    <t>ROL</t>
  </si>
  <si>
    <t>ROST</t>
  </si>
  <si>
    <t>SEGA.L</t>
  </si>
  <si>
    <t>SHY</t>
  </si>
  <si>
    <t>SLV</t>
  </si>
  <si>
    <t>SPMV.L</t>
  </si>
  <si>
    <t>TLT</t>
  </si>
  <si>
    <t>UNH</t>
  </si>
  <si>
    <t>URI</t>
  </si>
  <si>
    <t>V</t>
  </si>
  <si>
    <t>VRSK</t>
  </si>
  <si>
    <t>VXX</t>
  </si>
  <si>
    <t>WRK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</si>
  <si>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</si>
  <si>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</si>
  <si>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</si>
  <si>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</si>
  <si>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</si>
  <si>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</si>
  <si>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</si>
  <si>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</si>
  <si>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</si>
  <si>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</si>
  <si>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XOM</t>
  </si>
  <si>
    <t>Asset</t>
  </si>
  <si>
    <t>id</t>
  </si>
  <si>
    <t>Weekday</t>
  </si>
  <si>
    <t>Available</t>
  </si>
  <si>
    <t>Eligible Day</t>
  </si>
  <si>
    <t>ID</t>
  </si>
  <si>
    <t>Rank1</t>
  </si>
  <si>
    <t>Rank2</t>
  </si>
  <si>
    <t>Rank3</t>
  </si>
  <si>
    <t>Rank4</t>
  </si>
  <si>
    <t>Rank5</t>
  </si>
  <si>
    <t>Decision</t>
  </si>
  <si>
    <t>Submission</t>
  </si>
  <si>
    <t>RPS</t>
  </si>
  <si>
    <t>ret</t>
  </si>
  <si>
    <t>IR</t>
  </si>
  <si>
    <t>Actual</t>
  </si>
  <si>
    <t>Change</t>
  </si>
  <si>
    <t>Rank</t>
  </si>
  <si>
    <t>Quantile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</si>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</sst>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14" fontId="16" fillId="0" borderId="0" xfId="0" applyNumberFormat="1" applyFont="1"/>
    <xf numFmtId="14" fontId="18" fillId="0" borderId="0" xfId="0" applyNumberFormat="1" applyFont="1"/>
    <xf numFmtId="0" fontId="16" fillId="0" borderId="10" xfId="0" applyFont="1" applyBorder="1"/>
    <xf numFmtId="0" fontId="0" fillId="0" borderId="10" xfId="0" applyBorder="1"/>
    <xf numFmtId="164" fontId="0" fillId="0" borderId="0" xfId="0" applyNumberFormat="1"/>
    <xf numFmtId="0" fontId="18" fillId="0" borderId="0" xfId="0" applyFont="1"/>
    <xf numFmtId="0" fontId="16" fillId="37" borderId="0" xfId="0" applyFont="1" applyFill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6" fillId="35" borderId="0" xfId="0" applyNumberFormat="1" applyFont="1" applyFill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64" fontId="19" fillId="36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1"/>
  <sheetViews>
    <sheetView workbookViewId="0">
      <selection activeCell="I3" sqref="I3"/>
    </sheetView>
  </sheetViews>
  <sheetFormatPr defaultRowHeight="15" x14ac:dyDescent="0.25"/>
  <cols>
    <col min="1" max="1" width="13.42578125" bestFit="1" customWidth="1"/>
  </cols>
  <sheetData>
    <row r="1" spans="1:4" x14ac:dyDescent="0.25">
      <c r="A1" s="3" t="s">
        <v>104</v>
      </c>
      <c r="B1" t="s">
        <v>0</v>
      </c>
      <c r="C1" t="s">
        <v>1</v>
      </c>
      <c r="D1" t="s">
        <v>2</v>
      </c>
    </row>
    <row r="2" spans="1:4" x14ac:dyDescent="0.25">
      <c r="A2" s="3" t="str">
        <f>CONCATENATE(B2,"_",C2)</f>
        <v>ABBV_44592</v>
      </c>
      <c r="B2" t="s">
        <v>3</v>
      </c>
      <c r="C2" s="1">
        <v>44592</v>
      </c>
      <c r="D2">
        <v>136.88999999999999</v>
      </c>
    </row>
    <row r="3" spans="1:4" x14ac:dyDescent="0.25">
      <c r="A3" s="3" t="str">
        <f t="shared" ref="A3:A66" si="0">CONCATENATE(B3,"_",C3)</f>
        <v>ACN_44592</v>
      </c>
      <c r="B3" t="s">
        <v>4</v>
      </c>
      <c r="C3" s="1">
        <v>44592</v>
      </c>
      <c r="D3">
        <v>353.58</v>
      </c>
    </row>
    <row r="4" spans="1:4" x14ac:dyDescent="0.25">
      <c r="A4" s="3" t="str">
        <f t="shared" si="0"/>
        <v>AEP_44592</v>
      </c>
      <c r="B4" t="s">
        <v>5</v>
      </c>
      <c r="C4" s="1">
        <v>44592</v>
      </c>
      <c r="D4">
        <v>89.617999999999995</v>
      </c>
    </row>
    <row r="5" spans="1:4" x14ac:dyDescent="0.25">
      <c r="A5" s="3" t="str">
        <f t="shared" si="0"/>
        <v>AIZ_44592</v>
      </c>
      <c r="B5" t="s">
        <v>6</v>
      </c>
      <c r="C5" s="1">
        <v>44592</v>
      </c>
      <c r="D5">
        <v>151.876</v>
      </c>
    </row>
    <row r="6" spans="1:4" x14ac:dyDescent="0.25">
      <c r="A6" s="3" t="str">
        <f t="shared" si="0"/>
        <v>ALLE_44592</v>
      </c>
      <c r="B6" t="s">
        <v>7</v>
      </c>
      <c r="C6" s="1">
        <v>44592</v>
      </c>
      <c r="D6">
        <v>122.73</v>
      </c>
    </row>
    <row r="7" spans="1:4" x14ac:dyDescent="0.25">
      <c r="A7" s="3" t="str">
        <f t="shared" si="0"/>
        <v>AMAT_44592</v>
      </c>
      <c r="B7" t="s">
        <v>8</v>
      </c>
      <c r="C7" s="1">
        <v>44592</v>
      </c>
      <c r="D7">
        <v>137.93100000000001</v>
      </c>
    </row>
    <row r="8" spans="1:4" x14ac:dyDescent="0.25">
      <c r="A8" s="3" t="str">
        <f t="shared" si="0"/>
        <v>AMP_44592</v>
      </c>
      <c r="B8" t="s">
        <v>9</v>
      </c>
      <c r="C8" s="1">
        <v>44592</v>
      </c>
      <c r="D8">
        <v>303.233</v>
      </c>
    </row>
    <row r="9" spans="1:4" x14ac:dyDescent="0.25">
      <c r="A9" s="3" t="str">
        <f t="shared" si="0"/>
        <v>AMZN_44592</v>
      </c>
      <c r="B9" t="s">
        <v>10</v>
      </c>
      <c r="C9" s="1">
        <v>44592</v>
      </c>
      <c r="D9">
        <v>2991.47</v>
      </c>
    </row>
    <row r="10" spans="1:4" x14ac:dyDescent="0.25">
      <c r="A10" s="3" t="str">
        <f t="shared" si="0"/>
        <v>AVB_44592</v>
      </c>
      <c r="B10" t="s">
        <v>11</v>
      </c>
      <c r="C10" s="1">
        <v>44592</v>
      </c>
      <c r="D10">
        <v>244.23</v>
      </c>
    </row>
    <row r="11" spans="1:4" x14ac:dyDescent="0.25">
      <c r="A11" s="3" t="str">
        <f t="shared" si="0"/>
        <v>AVY_44592</v>
      </c>
      <c r="B11" t="s">
        <v>12</v>
      </c>
      <c r="C11" s="1">
        <v>44592</v>
      </c>
      <c r="D11">
        <v>204.62700000000001</v>
      </c>
    </row>
    <row r="12" spans="1:4" x14ac:dyDescent="0.25">
      <c r="A12" s="3" t="str">
        <f t="shared" si="0"/>
        <v>AXP_44592</v>
      </c>
      <c r="B12" t="s">
        <v>13</v>
      </c>
      <c r="C12" s="1">
        <v>44592</v>
      </c>
      <c r="D12">
        <v>179.82</v>
      </c>
    </row>
    <row r="13" spans="1:4" x14ac:dyDescent="0.25">
      <c r="A13" s="3" t="str">
        <f t="shared" si="0"/>
        <v>BDX_44592</v>
      </c>
      <c r="B13" t="s">
        <v>14</v>
      </c>
      <c r="C13" s="1">
        <v>44592</v>
      </c>
      <c r="D13">
        <v>254.14</v>
      </c>
    </row>
    <row r="14" spans="1:4" x14ac:dyDescent="0.25">
      <c r="A14" s="3" t="str">
        <f t="shared" si="0"/>
        <v>BF-B_44592</v>
      </c>
      <c r="B14" t="s">
        <v>15</v>
      </c>
      <c r="C14" s="1">
        <v>44592</v>
      </c>
      <c r="D14">
        <v>67.430000000000007</v>
      </c>
    </row>
    <row r="15" spans="1:4" x14ac:dyDescent="0.25">
      <c r="A15" s="3" t="str">
        <f t="shared" si="0"/>
        <v>BMY_44592</v>
      </c>
      <c r="B15" t="s">
        <v>16</v>
      </c>
      <c r="C15" s="1">
        <v>44592</v>
      </c>
      <c r="D15">
        <v>64.89</v>
      </c>
    </row>
    <row r="16" spans="1:4" x14ac:dyDescent="0.25">
      <c r="A16" s="3" t="str">
        <f t="shared" si="0"/>
        <v>BR_44592</v>
      </c>
      <c r="B16" t="s">
        <v>17</v>
      </c>
      <c r="C16" s="1">
        <v>44592</v>
      </c>
      <c r="D16">
        <v>159.22</v>
      </c>
    </row>
    <row r="17" spans="1:4" x14ac:dyDescent="0.25">
      <c r="A17" s="3" t="str">
        <f t="shared" si="0"/>
        <v>CARR_44592</v>
      </c>
      <c r="B17" t="s">
        <v>18</v>
      </c>
      <c r="C17" s="1">
        <v>44592</v>
      </c>
      <c r="D17">
        <v>47.68</v>
      </c>
    </row>
    <row r="18" spans="1:4" x14ac:dyDescent="0.25">
      <c r="A18" s="3" t="str">
        <f t="shared" si="0"/>
        <v>CDW_44592</v>
      </c>
      <c r="B18" t="s">
        <v>19</v>
      </c>
      <c r="C18" s="1">
        <v>44592</v>
      </c>
      <c r="D18">
        <v>188.49100000000001</v>
      </c>
    </row>
    <row r="19" spans="1:4" x14ac:dyDescent="0.25">
      <c r="A19" s="3" t="str">
        <f t="shared" si="0"/>
        <v>CE_44592</v>
      </c>
      <c r="B19" t="s">
        <v>20</v>
      </c>
      <c r="C19" s="1">
        <v>44592</v>
      </c>
      <c r="D19">
        <v>155.018</v>
      </c>
    </row>
    <row r="20" spans="1:4" x14ac:dyDescent="0.25">
      <c r="A20" s="3" t="str">
        <f t="shared" si="0"/>
        <v>CHTR_44592</v>
      </c>
      <c r="B20" t="s">
        <v>21</v>
      </c>
      <c r="C20" s="1">
        <v>44592</v>
      </c>
      <c r="D20">
        <v>593.34</v>
      </c>
    </row>
    <row r="21" spans="1:4" x14ac:dyDescent="0.25">
      <c r="A21" s="3" t="str">
        <f t="shared" si="0"/>
        <v>CNC_44592</v>
      </c>
      <c r="B21" t="s">
        <v>22</v>
      </c>
      <c r="C21" s="1">
        <v>44592</v>
      </c>
      <c r="D21">
        <v>77.760000000000005</v>
      </c>
    </row>
    <row r="22" spans="1:4" x14ac:dyDescent="0.25">
      <c r="A22" s="3" t="str">
        <f t="shared" si="0"/>
        <v>CNP_44592</v>
      </c>
      <c r="B22" t="s">
        <v>23</v>
      </c>
      <c r="C22" s="1">
        <v>44592</v>
      </c>
      <c r="D22">
        <v>28.181000000000001</v>
      </c>
    </row>
    <row r="23" spans="1:4" x14ac:dyDescent="0.25">
      <c r="A23" s="3" t="str">
        <f t="shared" si="0"/>
        <v>COP_44592</v>
      </c>
      <c r="B23" t="s">
        <v>24</v>
      </c>
      <c r="C23" s="1">
        <v>44592</v>
      </c>
      <c r="D23">
        <v>88.176000000000002</v>
      </c>
    </row>
    <row r="24" spans="1:4" x14ac:dyDescent="0.25">
      <c r="A24" s="3" t="str">
        <f t="shared" si="0"/>
        <v>CTAS_44592</v>
      </c>
      <c r="B24" t="s">
        <v>25</v>
      </c>
      <c r="C24" s="1">
        <v>44592</v>
      </c>
      <c r="D24">
        <v>390.54</v>
      </c>
    </row>
    <row r="25" spans="1:4" x14ac:dyDescent="0.25">
      <c r="A25" s="3" t="str">
        <f t="shared" si="0"/>
        <v>CZR_44592</v>
      </c>
      <c r="B25" t="s">
        <v>26</v>
      </c>
      <c r="C25" s="1">
        <v>44592</v>
      </c>
      <c r="D25">
        <v>76.14</v>
      </c>
    </row>
    <row r="26" spans="1:4" x14ac:dyDescent="0.25">
      <c r="A26" s="3" t="str">
        <f t="shared" si="0"/>
        <v>DG_44592</v>
      </c>
      <c r="B26" t="s">
        <v>27</v>
      </c>
      <c r="C26" s="1">
        <v>44592</v>
      </c>
      <c r="D26">
        <v>208.48</v>
      </c>
    </row>
    <row r="27" spans="1:4" x14ac:dyDescent="0.25">
      <c r="A27" s="3" t="str">
        <f t="shared" si="0"/>
        <v>DPZ_44592</v>
      </c>
      <c r="B27" t="s">
        <v>28</v>
      </c>
      <c r="C27" s="1">
        <v>44592</v>
      </c>
      <c r="D27">
        <v>454.65</v>
      </c>
    </row>
    <row r="28" spans="1:4" x14ac:dyDescent="0.25">
      <c r="A28" s="3" t="str">
        <f t="shared" si="0"/>
        <v>DRE_44592</v>
      </c>
      <c r="B28" t="s">
        <v>29</v>
      </c>
      <c r="C28" s="1">
        <v>44592</v>
      </c>
      <c r="D28">
        <v>57.482999999999997</v>
      </c>
    </row>
    <row r="29" spans="1:4" x14ac:dyDescent="0.25">
      <c r="A29" s="3" t="str">
        <f t="shared" si="0"/>
        <v>DXC_44592</v>
      </c>
      <c r="B29" t="s">
        <v>30</v>
      </c>
      <c r="C29" s="1">
        <v>44592</v>
      </c>
      <c r="D29">
        <v>30.08</v>
      </c>
    </row>
    <row r="30" spans="1:4" x14ac:dyDescent="0.25">
      <c r="A30" s="3" t="str">
        <f t="shared" si="0"/>
        <v>EWA_44592</v>
      </c>
      <c r="B30" t="s">
        <v>31</v>
      </c>
      <c r="C30" s="1">
        <v>44592</v>
      </c>
      <c r="D30">
        <v>22.84</v>
      </c>
    </row>
    <row r="31" spans="1:4" x14ac:dyDescent="0.25">
      <c r="A31" s="3" t="str">
        <f t="shared" si="0"/>
        <v>EWC_44592</v>
      </c>
      <c r="B31" t="s">
        <v>32</v>
      </c>
      <c r="C31" s="1">
        <v>44592</v>
      </c>
      <c r="D31">
        <v>38.19</v>
      </c>
    </row>
    <row r="32" spans="1:4" x14ac:dyDescent="0.25">
      <c r="A32" s="3" t="str">
        <f t="shared" si="0"/>
        <v>EWG_44592</v>
      </c>
      <c r="B32" t="s">
        <v>33</v>
      </c>
      <c r="C32" s="1">
        <v>44592</v>
      </c>
      <c r="D32">
        <v>32.01</v>
      </c>
    </row>
    <row r="33" spans="1:4" x14ac:dyDescent="0.25">
      <c r="A33" s="3" t="str">
        <f t="shared" si="0"/>
        <v>EWH_44592</v>
      </c>
      <c r="B33" t="s">
        <v>34</v>
      </c>
      <c r="C33" s="1">
        <v>44592</v>
      </c>
      <c r="D33">
        <v>23.71</v>
      </c>
    </row>
    <row r="34" spans="1:4" x14ac:dyDescent="0.25">
      <c r="A34" s="3" t="str">
        <f t="shared" si="0"/>
        <v>EWJ_44592</v>
      </c>
      <c r="B34" t="s">
        <v>35</v>
      </c>
      <c r="C34" s="1">
        <v>44592</v>
      </c>
      <c r="D34">
        <v>64.08</v>
      </c>
    </row>
    <row r="35" spans="1:4" x14ac:dyDescent="0.25">
      <c r="A35" s="3" t="str">
        <f t="shared" si="0"/>
        <v>EWL_44592</v>
      </c>
      <c r="B35" t="s">
        <v>36</v>
      </c>
      <c r="C35" s="1">
        <v>44592</v>
      </c>
      <c r="D35">
        <v>49.33</v>
      </c>
    </row>
    <row r="36" spans="1:4" x14ac:dyDescent="0.25">
      <c r="A36" s="3" t="str">
        <f t="shared" si="0"/>
        <v>EWQ_44592</v>
      </c>
      <c r="B36" t="s">
        <v>37</v>
      </c>
      <c r="C36" s="1">
        <v>44592</v>
      </c>
      <c r="D36">
        <v>37.89</v>
      </c>
    </row>
    <row r="37" spans="1:4" x14ac:dyDescent="0.25">
      <c r="A37" s="3" t="str">
        <f t="shared" si="0"/>
        <v>EWT_44592</v>
      </c>
      <c r="B37" t="s">
        <v>38</v>
      </c>
      <c r="C37" s="1">
        <v>44592</v>
      </c>
      <c r="D37">
        <v>64.89</v>
      </c>
    </row>
    <row r="38" spans="1:4" x14ac:dyDescent="0.25">
      <c r="A38" s="3" t="str">
        <f t="shared" si="0"/>
        <v>EWU_44592</v>
      </c>
      <c r="B38" t="s">
        <v>39</v>
      </c>
      <c r="C38" s="1">
        <v>44592</v>
      </c>
      <c r="D38">
        <v>33.89</v>
      </c>
    </row>
    <row r="39" spans="1:4" x14ac:dyDescent="0.25">
      <c r="A39" s="3" t="str">
        <f t="shared" si="0"/>
        <v>EWY_44592</v>
      </c>
      <c r="B39" t="s">
        <v>40</v>
      </c>
      <c r="C39" s="1">
        <v>44592</v>
      </c>
      <c r="D39">
        <v>72.39</v>
      </c>
    </row>
    <row r="40" spans="1:4" x14ac:dyDescent="0.25">
      <c r="A40" s="3" t="str">
        <f t="shared" si="0"/>
        <v>EWZ_44592</v>
      </c>
      <c r="B40" t="s">
        <v>41</v>
      </c>
      <c r="C40" s="1">
        <v>44592</v>
      </c>
      <c r="D40">
        <v>31.62</v>
      </c>
    </row>
    <row r="41" spans="1:4" x14ac:dyDescent="0.25">
      <c r="A41" s="3" t="str">
        <f t="shared" si="0"/>
        <v>FB_44592</v>
      </c>
      <c r="B41" t="s">
        <v>42</v>
      </c>
      <c r="C41" s="1">
        <v>44592</v>
      </c>
      <c r="D41">
        <v>313.26</v>
      </c>
    </row>
    <row r="42" spans="1:4" x14ac:dyDescent="0.25">
      <c r="A42" s="3" t="str">
        <f t="shared" si="0"/>
        <v>FTV_44592</v>
      </c>
      <c r="B42" t="s">
        <v>43</v>
      </c>
      <c r="C42" s="1">
        <v>44592</v>
      </c>
      <c r="D42">
        <v>70.460999999999999</v>
      </c>
    </row>
    <row r="43" spans="1:4" x14ac:dyDescent="0.25">
      <c r="A43" s="3" t="str">
        <f t="shared" si="0"/>
        <v>GOOG_44592</v>
      </c>
      <c r="B43" t="s">
        <v>44</v>
      </c>
      <c r="C43" s="1">
        <v>44592</v>
      </c>
      <c r="D43">
        <v>2713.97</v>
      </c>
    </row>
    <row r="44" spans="1:4" x14ac:dyDescent="0.25">
      <c r="A44" s="3" t="str">
        <f t="shared" si="0"/>
        <v>GPC_44592</v>
      </c>
      <c r="B44" t="s">
        <v>45</v>
      </c>
      <c r="C44" s="1">
        <v>44592</v>
      </c>
      <c r="D44">
        <v>132.27600000000001</v>
      </c>
    </row>
    <row r="45" spans="1:4" x14ac:dyDescent="0.25">
      <c r="A45" s="3" t="str">
        <f t="shared" si="0"/>
        <v>GSG_44592</v>
      </c>
      <c r="B45" t="s">
        <v>46</v>
      </c>
      <c r="C45" s="1">
        <v>44592</v>
      </c>
      <c r="D45">
        <v>19.12</v>
      </c>
    </row>
    <row r="46" spans="1:4" x14ac:dyDescent="0.25">
      <c r="A46" s="3" t="str">
        <f t="shared" si="0"/>
        <v>HIG_44592</v>
      </c>
      <c r="B46" t="s">
        <v>47</v>
      </c>
      <c r="C46" s="1">
        <v>44592</v>
      </c>
      <c r="D46">
        <v>71.478999999999999</v>
      </c>
    </row>
    <row r="47" spans="1:4" x14ac:dyDescent="0.25">
      <c r="A47" s="3" t="str">
        <f t="shared" si="0"/>
        <v>HIGH.L_44592</v>
      </c>
      <c r="B47" t="s">
        <v>48</v>
      </c>
      <c r="C47" s="1">
        <v>44592</v>
      </c>
      <c r="D47">
        <v>5.4189999999999996</v>
      </c>
    </row>
    <row r="48" spans="1:4" x14ac:dyDescent="0.25">
      <c r="A48" s="3" t="str">
        <f t="shared" si="0"/>
        <v>HST_44592</v>
      </c>
      <c r="B48" t="s">
        <v>49</v>
      </c>
      <c r="C48" s="1">
        <v>44592</v>
      </c>
      <c r="D48">
        <v>17.34</v>
      </c>
    </row>
    <row r="49" spans="1:4" x14ac:dyDescent="0.25">
      <c r="A49" s="3" t="str">
        <f t="shared" si="0"/>
        <v>HYG_44592</v>
      </c>
      <c r="B49" t="s">
        <v>50</v>
      </c>
      <c r="C49" s="1">
        <v>44592</v>
      </c>
      <c r="D49">
        <v>84.084000000000003</v>
      </c>
    </row>
    <row r="50" spans="1:4" x14ac:dyDescent="0.25">
      <c r="A50" s="3" t="str">
        <f t="shared" si="0"/>
        <v>IAU_44592</v>
      </c>
      <c r="B50" t="s">
        <v>51</v>
      </c>
      <c r="C50" s="1">
        <v>44592</v>
      </c>
      <c r="D50">
        <v>34.22</v>
      </c>
    </row>
    <row r="51" spans="1:4" x14ac:dyDescent="0.25">
      <c r="A51" s="3" t="str">
        <f t="shared" si="0"/>
        <v>ICLN_44592</v>
      </c>
      <c r="B51" t="s">
        <v>52</v>
      </c>
      <c r="C51" s="1">
        <v>44592</v>
      </c>
      <c r="D51">
        <v>18.75</v>
      </c>
    </row>
    <row r="52" spans="1:4" x14ac:dyDescent="0.25">
      <c r="A52" s="3" t="str">
        <f t="shared" si="0"/>
        <v>IEAA.L_44592</v>
      </c>
      <c r="B52" t="s">
        <v>53</v>
      </c>
      <c r="C52" s="1">
        <v>44592</v>
      </c>
      <c r="D52">
        <v>5.26</v>
      </c>
    </row>
    <row r="53" spans="1:4" x14ac:dyDescent="0.25">
      <c r="A53" s="3" t="str">
        <f t="shared" si="0"/>
        <v>IEF_44592</v>
      </c>
      <c r="B53" t="s">
        <v>54</v>
      </c>
      <c r="C53" s="1">
        <v>44592</v>
      </c>
      <c r="D53">
        <v>112.361</v>
      </c>
    </row>
    <row r="54" spans="1:4" x14ac:dyDescent="0.25">
      <c r="A54" s="3" t="str">
        <f t="shared" si="0"/>
        <v>IEFM.L_44592</v>
      </c>
      <c r="B54" t="s">
        <v>55</v>
      </c>
      <c r="C54" s="1">
        <v>44592</v>
      </c>
      <c r="D54">
        <v>768.5</v>
      </c>
    </row>
    <row r="55" spans="1:4" x14ac:dyDescent="0.25">
      <c r="A55" s="3" t="str">
        <f t="shared" si="0"/>
        <v>IEMG_44592</v>
      </c>
      <c r="B55" t="s">
        <v>56</v>
      </c>
      <c r="C55" s="1">
        <v>44592</v>
      </c>
      <c r="D55">
        <v>59.58</v>
      </c>
    </row>
    <row r="56" spans="1:4" x14ac:dyDescent="0.25">
      <c r="A56" s="3" t="str">
        <f t="shared" si="0"/>
        <v>IEUS_44592</v>
      </c>
      <c r="B56" t="s">
        <v>57</v>
      </c>
      <c r="C56" s="1">
        <v>44592</v>
      </c>
      <c r="D56">
        <v>64.89</v>
      </c>
    </row>
    <row r="57" spans="1:4" x14ac:dyDescent="0.25">
      <c r="A57" s="3" t="str">
        <f t="shared" si="0"/>
        <v>IEVL.L_44592</v>
      </c>
      <c r="B57" t="s">
        <v>58</v>
      </c>
      <c r="C57" s="1">
        <v>44592</v>
      </c>
      <c r="D57">
        <v>7.5179999999999998</v>
      </c>
    </row>
    <row r="58" spans="1:4" x14ac:dyDescent="0.25">
      <c r="A58" s="3" t="str">
        <f t="shared" si="0"/>
        <v>IGF_44592</v>
      </c>
      <c r="B58" t="s">
        <v>59</v>
      </c>
      <c r="C58" s="1">
        <v>44592</v>
      </c>
      <c r="D58">
        <v>47.24</v>
      </c>
    </row>
    <row r="59" spans="1:4" x14ac:dyDescent="0.25">
      <c r="A59" s="3" t="str">
        <f t="shared" si="0"/>
        <v>INDA_44592</v>
      </c>
      <c r="B59" t="s">
        <v>60</v>
      </c>
      <c r="C59" s="1">
        <v>44592</v>
      </c>
      <c r="D59">
        <v>45.87</v>
      </c>
    </row>
    <row r="60" spans="1:4" x14ac:dyDescent="0.25">
      <c r="A60" s="3" t="str">
        <f t="shared" si="0"/>
        <v>IUMO.L_44592</v>
      </c>
      <c r="B60" t="s">
        <v>61</v>
      </c>
      <c r="C60" s="1">
        <v>44592</v>
      </c>
      <c r="D60">
        <v>11.15</v>
      </c>
    </row>
    <row r="61" spans="1:4" x14ac:dyDescent="0.25">
      <c r="A61" s="3" t="str">
        <f t="shared" si="0"/>
        <v>IUVL.L_44592</v>
      </c>
      <c r="B61" t="s">
        <v>62</v>
      </c>
      <c r="C61" s="1">
        <v>44592</v>
      </c>
      <c r="D61">
        <v>9.1679999999999993</v>
      </c>
    </row>
    <row r="62" spans="1:4" x14ac:dyDescent="0.25">
      <c r="A62" s="3" t="str">
        <f t="shared" si="0"/>
        <v>IVV_44592</v>
      </c>
      <c r="B62" t="s">
        <v>63</v>
      </c>
      <c r="C62" s="1">
        <v>44592</v>
      </c>
      <c r="D62">
        <v>451.77</v>
      </c>
    </row>
    <row r="63" spans="1:4" x14ac:dyDescent="0.25">
      <c r="A63" s="3" t="str">
        <f t="shared" si="0"/>
        <v>IWM_44592</v>
      </c>
      <c r="B63" t="s">
        <v>64</v>
      </c>
      <c r="C63" s="1">
        <v>44592</v>
      </c>
      <c r="D63">
        <v>201.24</v>
      </c>
    </row>
    <row r="64" spans="1:4" x14ac:dyDescent="0.25">
      <c r="A64" s="3" t="str">
        <f t="shared" si="0"/>
        <v>IXN_44592</v>
      </c>
      <c r="B64" t="s">
        <v>65</v>
      </c>
      <c r="C64" s="1">
        <v>44592</v>
      </c>
      <c r="D64">
        <v>59.54</v>
      </c>
    </row>
    <row r="65" spans="1:4" x14ac:dyDescent="0.25">
      <c r="A65" s="3" t="str">
        <f t="shared" si="0"/>
        <v>JPEA.L_44592</v>
      </c>
      <c r="B65" t="s">
        <v>66</v>
      </c>
      <c r="C65" s="1">
        <v>44592</v>
      </c>
      <c r="D65">
        <v>5.76</v>
      </c>
    </row>
    <row r="66" spans="1:4" x14ac:dyDescent="0.25">
      <c r="A66" s="3" t="str">
        <f t="shared" si="0"/>
        <v>JPM_44592</v>
      </c>
      <c r="B66" t="s">
        <v>67</v>
      </c>
      <c r="C66" s="1">
        <v>44592</v>
      </c>
      <c r="D66">
        <v>148.6</v>
      </c>
    </row>
    <row r="67" spans="1:4" x14ac:dyDescent="0.25">
      <c r="A67" s="3" t="str">
        <f t="shared" ref="A67:A130" si="1">CONCATENATE(B67,"_",C67)</f>
        <v>KR_44592</v>
      </c>
      <c r="B67" t="s">
        <v>68</v>
      </c>
      <c r="C67" s="1">
        <v>44592</v>
      </c>
      <c r="D67">
        <v>43.392000000000003</v>
      </c>
    </row>
    <row r="68" spans="1:4" x14ac:dyDescent="0.25">
      <c r="A68" s="3" t="str">
        <f t="shared" si="1"/>
        <v>LQD_44592</v>
      </c>
      <c r="B68" t="s">
        <v>69</v>
      </c>
      <c r="C68" s="1">
        <v>44592</v>
      </c>
      <c r="D68">
        <v>127.25700000000001</v>
      </c>
    </row>
    <row r="69" spans="1:4" x14ac:dyDescent="0.25">
      <c r="A69" s="3" t="str">
        <f t="shared" si="1"/>
        <v>MCHI_44592</v>
      </c>
      <c r="B69" t="s">
        <v>70</v>
      </c>
      <c r="C69" s="1">
        <v>44592</v>
      </c>
      <c r="D69">
        <v>62.6</v>
      </c>
    </row>
    <row r="70" spans="1:4" x14ac:dyDescent="0.25">
      <c r="A70" s="3" t="str">
        <f t="shared" si="1"/>
        <v>MVEU.L_44592</v>
      </c>
      <c r="B70" t="s">
        <v>71</v>
      </c>
      <c r="C70" s="1">
        <v>44592</v>
      </c>
      <c r="D70">
        <v>53.73</v>
      </c>
    </row>
    <row r="71" spans="1:4" x14ac:dyDescent="0.25">
      <c r="A71" s="3" t="str">
        <f t="shared" si="1"/>
        <v>OGN_44592</v>
      </c>
      <c r="B71" t="s">
        <v>72</v>
      </c>
      <c r="C71" s="1">
        <v>44592</v>
      </c>
      <c r="D71">
        <v>31.661999999999999</v>
      </c>
    </row>
    <row r="72" spans="1:4" x14ac:dyDescent="0.25">
      <c r="A72" s="3" t="str">
        <f t="shared" si="1"/>
        <v>PG_44592</v>
      </c>
      <c r="B72" t="s">
        <v>73</v>
      </c>
      <c r="C72" s="1">
        <v>44592</v>
      </c>
      <c r="D72">
        <v>160.44999999999999</v>
      </c>
    </row>
    <row r="73" spans="1:4" x14ac:dyDescent="0.25">
      <c r="A73" s="3" t="str">
        <f t="shared" si="1"/>
        <v>PPL_44592</v>
      </c>
      <c r="B73" t="s">
        <v>74</v>
      </c>
      <c r="C73" s="1">
        <v>44592</v>
      </c>
      <c r="D73">
        <v>29.68</v>
      </c>
    </row>
    <row r="74" spans="1:4" x14ac:dyDescent="0.25">
      <c r="A74" s="3" t="str">
        <f t="shared" si="1"/>
        <v>PRU_44592</v>
      </c>
      <c r="B74" t="s">
        <v>75</v>
      </c>
      <c r="C74" s="1">
        <v>44592</v>
      </c>
      <c r="D74">
        <v>110.453</v>
      </c>
    </row>
    <row r="75" spans="1:4" x14ac:dyDescent="0.25">
      <c r="A75" s="3" t="str">
        <f t="shared" si="1"/>
        <v>PYPL_44592</v>
      </c>
      <c r="B75" t="s">
        <v>76</v>
      </c>
      <c r="C75" s="1">
        <v>44592</v>
      </c>
      <c r="D75">
        <v>171.94</v>
      </c>
    </row>
    <row r="76" spans="1:4" x14ac:dyDescent="0.25">
      <c r="A76" s="3" t="str">
        <f t="shared" si="1"/>
        <v>RE_44592</v>
      </c>
      <c r="B76" t="s">
        <v>77</v>
      </c>
      <c r="C76" s="1">
        <v>44592</v>
      </c>
      <c r="D76">
        <v>283.39999999999998</v>
      </c>
    </row>
    <row r="77" spans="1:4" x14ac:dyDescent="0.25">
      <c r="A77" s="3" t="str">
        <f t="shared" si="1"/>
        <v>REET_44592</v>
      </c>
      <c r="B77" t="s">
        <v>78</v>
      </c>
      <c r="C77" s="1">
        <v>44592</v>
      </c>
      <c r="D77">
        <v>28.64</v>
      </c>
    </row>
    <row r="78" spans="1:4" x14ac:dyDescent="0.25">
      <c r="A78" s="3" t="str">
        <f t="shared" si="1"/>
        <v>ROL_44592</v>
      </c>
      <c r="B78" t="s">
        <v>79</v>
      </c>
      <c r="C78" s="1">
        <v>44592</v>
      </c>
      <c r="D78">
        <v>30.748999999999999</v>
      </c>
    </row>
    <row r="79" spans="1:4" x14ac:dyDescent="0.25">
      <c r="A79" s="3" t="str">
        <f t="shared" si="1"/>
        <v>ROST_44592</v>
      </c>
      <c r="B79" t="s">
        <v>80</v>
      </c>
      <c r="C79" s="1">
        <v>44592</v>
      </c>
      <c r="D79">
        <v>97.75</v>
      </c>
    </row>
    <row r="80" spans="1:4" x14ac:dyDescent="0.25">
      <c r="A80" s="3" t="str">
        <f t="shared" si="1"/>
        <v>SEGA.L_44592</v>
      </c>
      <c r="B80" t="s">
        <v>81</v>
      </c>
      <c r="C80" s="1">
        <v>44592</v>
      </c>
      <c r="D80">
        <v>107.70699999999999</v>
      </c>
    </row>
    <row r="81" spans="1:4" x14ac:dyDescent="0.25">
      <c r="A81" s="3" t="str">
        <f t="shared" si="1"/>
        <v>SHY_44592</v>
      </c>
      <c r="B81" t="s">
        <v>82</v>
      </c>
      <c r="C81" s="1">
        <v>44592</v>
      </c>
      <c r="D81">
        <v>84.900999999999996</v>
      </c>
    </row>
    <row r="82" spans="1:4" x14ac:dyDescent="0.25">
      <c r="A82" s="3" t="str">
        <f t="shared" si="1"/>
        <v>SLV_44592</v>
      </c>
      <c r="B82" t="s">
        <v>83</v>
      </c>
      <c r="C82" s="1">
        <v>44592</v>
      </c>
      <c r="D82">
        <v>20.8</v>
      </c>
    </row>
    <row r="83" spans="1:4" x14ac:dyDescent="0.25">
      <c r="A83" s="3" t="str">
        <f t="shared" si="1"/>
        <v>SPMV.L_44592</v>
      </c>
      <c r="B83" t="s">
        <v>84</v>
      </c>
      <c r="C83" s="1">
        <v>44592</v>
      </c>
      <c r="D83">
        <v>79.22</v>
      </c>
    </row>
    <row r="84" spans="1:4" x14ac:dyDescent="0.25">
      <c r="A84" s="3" t="str">
        <f t="shared" si="1"/>
        <v>TLT_44592</v>
      </c>
      <c r="B84" t="s">
        <v>85</v>
      </c>
      <c r="C84" s="1">
        <v>44592</v>
      </c>
      <c r="D84">
        <v>142.00399999999999</v>
      </c>
    </row>
    <row r="85" spans="1:4" x14ac:dyDescent="0.25">
      <c r="A85" s="3" t="str">
        <f t="shared" si="1"/>
        <v>UNH_44592</v>
      </c>
      <c r="B85" t="s">
        <v>86</v>
      </c>
      <c r="C85" s="1">
        <v>44592</v>
      </c>
      <c r="D85">
        <v>472.57</v>
      </c>
    </row>
    <row r="86" spans="1:4" x14ac:dyDescent="0.25">
      <c r="A86" s="3" t="str">
        <f t="shared" si="1"/>
        <v>URI_44592</v>
      </c>
      <c r="B86" t="s">
        <v>87</v>
      </c>
      <c r="C86" s="1">
        <v>44592</v>
      </c>
      <c r="D86">
        <v>320.12</v>
      </c>
    </row>
    <row r="87" spans="1:4" x14ac:dyDescent="0.25">
      <c r="A87" s="3" t="str">
        <f t="shared" si="1"/>
        <v>V_44592</v>
      </c>
      <c r="B87" t="s">
        <v>88</v>
      </c>
      <c r="C87" s="1">
        <v>44592</v>
      </c>
      <c r="D87">
        <v>225.803</v>
      </c>
    </row>
    <row r="88" spans="1:4" x14ac:dyDescent="0.25">
      <c r="A88" s="3" t="str">
        <f t="shared" si="1"/>
        <v>VRSK_44592</v>
      </c>
      <c r="B88" t="s">
        <v>89</v>
      </c>
      <c r="C88" s="1">
        <v>44592</v>
      </c>
      <c r="D88">
        <v>196.13</v>
      </c>
    </row>
    <row r="89" spans="1:4" x14ac:dyDescent="0.25">
      <c r="A89" s="3" t="str">
        <f t="shared" si="1"/>
        <v>VXX_44592</v>
      </c>
      <c r="B89" t="s">
        <v>90</v>
      </c>
      <c r="C89" s="1">
        <v>44592</v>
      </c>
      <c r="D89">
        <v>21.41</v>
      </c>
    </row>
    <row r="90" spans="1:4" x14ac:dyDescent="0.25">
      <c r="A90" s="3" t="str">
        <f t="shared" si="1"/>
        <v>WRK_44592</v>
      </c>
      <c r="B90" t="s">
        <v>91</v>
      </c>
      <c r="C90" s="1">
        <v>44592</v>
      </c>
      <c r="D90">
        <v>45.915999999999997</v>
      </c>
    </row>
    <row r="91" spans="1:4" x14ac:dyDescent="0.25">
      <c r="A91" s="3" t="str">
        <f t="shared" si="1"/>
        <v>XLB_44592</v>
      </c>
      <c r="B91" t="s">
        <v>92</v>
      </c>
      <c r="C91" s="1">
        <v>44592</v>
      </c>
      <c r="D91">
        <v>84.45</v>
      </c>
    </row>
    <row r="92" spans="1:4" x14ac:dyDescent="0.25">
      <c r="A92" s="3" t="str">
        <f t="shared" si="1"/>
        <v>XLC_44592</v>
      </c>
      <c r="B92" t="s">
        <v>93</v>
      </c>
      <c r="C92" s="1">
        <v>44592</v>
      </c>
      <c r="D92">
        <v>73.95</v>
      </c>
    </row>
    <row r="93" spans="1:4" x14ac:dyDescent="0.25">
      <c r="A93" s="3" t="str">
        <f t="shared" si="1"/>
        <v>XLE_44592</v>
      </c>
      <c r="B93" t="s">
        <v>94</v>
      </c>
      <c r="C93" s="1">
        <v>44592</v>
      </c>
      <c r="D93">
        <v>65.92</v>
      </c>
    </row>
    <row r="94" spans="1:4" x14ac:dyDescent="0.25">
      <c r="A94" s="3" t="str">
        <f t="shared" si="1"/>
        <v>XLF_44592</v>
      </c>
      <c r="B94" t="s">
        <v>95</v>
      </c>
      <c r="C94" s="1">
        <v>44592</v>
      </c>
      <c r="D94">
        <v>39.06</v>
      </c>
    </row>
    <row r="95" spans="1:4" x14ac:dyDescent="0.25">
      <c r="A95" s="3" t="str">
        <f t="shared" si="1"/>
        <v>XLI_44592</v>
      </c>
      <c r="B95" t="s">
        <v>96</v>
      </c>
      <c r="C95" s="1">
        <v>44592</v>
      </c>
      <c r="D95">
        <v>100.74</v>
      </c>
    </row>
    <row r="96" spans="1:4" x14ac:dyDescent="0.25">
      <c r="A96" s="3" t="str">
        <f t="shared" si="1"/>
        <v>XLK_44592</v>
      </c>
      <c r="B96" t="s">
        <v>97</v>
      </c>
      <c r="C96" s="1">
        <v>44592</v>
      </c>
      <c r="D96">
        <v>161.97</v>
      </c>
    </row>
    <row r="97" spans="1:4" x14ac:dyDescent="0.25">
      <c r="A97" s="3" t="str">
        <f t="shared" si="1"/>
        <v>XLP_44592</v>
      </c>
      <c r="B97" t="s">
        <v>98</v>
      </c>
      <c r="C97" s="1">
        <v>44592</v>
      </c>
      <c r="D97">
        <v>75.97</v>
      </c>
    </row>
    <row r="98" spans="1:4" x14ac:dyDescent="0.25">
      <c r="A98" s="3" t="str">
        <f t="shared" si="1"/>
        <v>XLU_44592</v>
      </c>
      <c r="B98" t="s">
        <v>99</v>
      </c>
      <c r="C98" s="1">
        <v>44592</v>
      </c>
      <c r="D98">
        <v>69.25</v>
      </c>
    </row>
    <row r="99" spans="1:4" x14ac:dyDescent="0.25">
      <c r="A99" s="3" t="str">
        <f t="shared" si="1"/>
        <v>XLV_44592</v>
      </c>
      <c r="B99" t="s">
        <v>100</v>
      </c>
      <c r="C99" s="1">
        <v>44592</v>
      </c>
      <c r="D99">
        <v>131.22999999999999</v>
      </c>
    </row>
    <row r="100" spans="1:4" x14ac:dyDescent="0.25">
      <c r="A100" s="3" t="str">
        <f t="shared" si="1"/>
        <v>XLY_44592</v>
      </c>
      <c r="B100" t="s">
        <v>101</v>
      </c>
      <c r="C100" s="1">
        <v>44592</v>
      </c>
      <c r="D100">
        <v>184.95</v>
      </c>
    </row>
    <row r="101" spans="1:4" x14ac:dyDescent="0.25">
      <c r="A101" s="3" t="str">
        <f t="shared" si="1"/>
        <v>XOM_44592</v>
      </c>
      <c r="B101" t="s">
        <v>102</v>
      </c>
      <c r="C101" s="1">
        <v>44592</v>
      </c>
      <c r="D101">
        <v>75.126999999999995</v>
      </c>
    </row>
    <row r="102" spans="1:4" x14ac:dyDescent="0.25">
      <c r="A102" s="3" t="str">
        <f t="shared" si="1"/>
        <v>ABBV_44593</v>
      </c>
      <c r="B102" t="s">
        <v>3</v>
      </c>
      <c r="C102" s="1">
        <v>44593</v>
      </c>
      <c r="D102">
        <v>137</v>
      </c>
    </row>
    <row r="103" spans="1:4" x14ac:dyDescent="0.25">
      <c r="A103" s="3" t="str">
        <f t="shared" si="1"/>
        <v>ACN_44593</v>
      </c>
      <c r="B103" t="s">
        <v>4</v>
      </c>
      <c r="C103" s="1">
        <v>44593</v>
      </c>
      <c r="D103">
        <v>353.42</v>
      </c>
    </row>
    <row r="104" spans="1:4" x14ac:dyDescent="0.25">
      <c r="A104" s="3" t="str">
        <f t="shared" si="1"/>
        <v>AEP_44593</v>
      </c>
      <c r="B104" t="s">
        <v>5</v>
      </c>
      <c r="C104" s="1">
        <v>44593</v>
      </c>
      <c r="D104">
        <v>87.585999999999999</v>
      </c>
    </row>
    <row r="105" spans="1:4" x14ac:dyDescent="0.25">
      <c r="A105" s="3" t="str">
        <f t="shared" si="1"/>
        <v>AIZ_44593</v>
      </c>
      <c r="B105" t="s">
        <v>6</v>
      </c>
      <c r="C105" s="1">
        <v>44593</v>
      </c>
      <c r="D105">
        <v>150.62100000000001</v>
      </c>
    </row>
    <row r="106" spans="1:4" x14ac:dyDescent="0.25">
      <c r="A106" s="3" t="str">
        <f t="shared" si="1"/>
        <v>ALLE_44593</v>
      </c>
      <c r="B106" t="s">
        <v>7</v>
      </c>
      <c r="C106" s="1">
        <v>44593</v>
      </c>
      <c r="D106">
        <v>120</v>
      </c>
    </row>
    <row r="107" spans="1:4" x14ac:dyDescent="0.25">
      <c r="A107" s="3" t="str">
        <f t="shared" si="1"/>
        <v>AMAT_44593</v>
      </c>
      <c r="B107" t="s">
        <v>8</v>
      </c>
      <c r="C107" s="1">
        <v>44593</v>
      </c>
      <c r="D107">
        <v>138.36000000000001</v>
      </c>
    </row>
    <row r="108" spans="1:4" x14ac:dyDescent="0.25">
      <c r="A108" s="3" t="str">
        <f t="shared" si="1"/>
        <v>AMP_44593</v>
      </c>
      <c r="B108" t="s">
        <v>9</v>
      </c>
      <c r="C108" s="1">
        <v>44593</v>
      </c>
      <c r="D108">
        <v>307.00900000000001</v>
      </c>
    </row>
    <row r="109" spans="1:4" x14ac:dyDescent="0.25">
      <c r="A109" s="3" t="str">
        <f t="shared" si="1"/>
        <v>AMZN_44593</v>
      </c>
      <c r="B109" t="s">
        <v>10</v>
      </c>
      <c r="C109" s="1">
        <v>44593</v>
      </c>
      <c r="D109">
        <v>3023.87</v>
      </c>
    </row>
    <row r="110" spans="1:4" x14ac:dyDescent="0.25">
      <c r="A110" s="3" t="str">
        <f t="shared" si="1"/>
        <v>AVB_44593</v>
      </c>
      <c r="B110" t="s">
        <v>11</v>
      </c>
      <c r="C110" s="1">
        <v>44593</v>
      </c>
      <c r="D110">
        <v>244.48</v>
      </c>
    </row>
    <row r="111" spans="1:4" x14ac:dyDescent="0.25">
      <c r="A111" s="3" t="str">
        <f t="shared" si="1"/>
        <v>AVY_44593</v>
      </c>
      <c r="B111" t="s">
        <v>12</v>
      </c>
      <c r="C111" s="1">
        <v>44593</v>
      </c>
      <c r="D111">
        <v>205.59399999999999</v>
      </c>
    </row>
    <row r="112" spans="1:4" x14ac:dyDescent="0.25">
      <c r="A112" s="3" t="str">
        <f t="shared" si="1"/>
        <v>AXP_44593</v>
      </c>
      <c r="B112" t="s">
        <v>13</v>
      </c>
      <c r="C112" s="1">
        <v>44593</v>
      </c>
      <c r="D112">
        <v>183.54</v>
      </c>
    </row>
    <row r="113" spans="1:4" x14ac:dyDescent="0.25">
      <c r="A113" s="3" t="str">
        <f t="shared" si="1"/>
        <v>BDX_44593</v>
      </c>
      <c r="B113" t="s">
        <v>14</v>
      </c>
      <c r="C113" s="1">
        <v>44593</v>
      </c>
      <c r="D113">
        <v>253.23</v>
      </c>
    </row>
    <row r="114" spans="1:4" x14ac:dyDescent="0.25">
      <c r="A114" s="3" t="str">
        <f t="shared" si="1"/>
        <v>BF-B_44593</v>
      </c>
      <c r="B114" t="s">
        <v>15</v>
      </c>
      <c r="C114" s="1">
        <v>44593</v>
      </c>
      <c r="D114">
        <v>67.489999999999995</v>
      </c>
    </row>
    <row r="115" spans="1:4" x14ac:dyDescent="0.25">
      <c r="A115" s="3" t="str">
        <f t="shared" si="1"/>
        <v>BMY_44593</v>
      </c>
      <c r="B115" t="s">
        <v>16</v>
      </c>
      <c r="C115" s="1">
        <v>44593</v>
      </c>
      <c r="D115">
        <v>65.19</v>
      </c>
    </row>
    <row r="116" spans="1:4" x14ac:dyDescent="0.25">
      <c r="A116" s="3" t="str">
        <f t="shared" si="1"/>
        <v>BR_44593</v>
      </c>
      <c r="B116" t="s">
        <v>17</v>
      </c>
      <c r="C116" s="1">
        <v>44593</v>
      </c>
      <c r="D116">
        <v>153.33000000000001</v>
      </c>
    </row>
    <row r="117" spans="1:4" x14ac:dyDescent="0.25">
      <c r="A117" s="3" t="str">
        <f t="shared" si="1"/>
        <v>CARR_44593</v>
      </c>
      <c r="B117" t="s">
        <v>18</v>
      </c>
      <c r="C117" s="1">
        <v>44593</v>
      </c>
      <c r="D117">
        <v>47.05</v>
      </c>
    </row>
    <row r="118" spans="1:4" x14ac:dyDescent="0.25">
      <c r="A118" s="3" t="str">
        <f t="shared" si="1"/>
        <v>CDW_44593</v>
      </c>
      <c r="B118" t="s">
        <v>19</v>
      </c>
      <c r="C118" s="1">
        <v>44593</v>
      </c>
      <c r="D118">
        <v>188.84</v>
      </c>
    </row>
    <row r="119" spans="1:4" x14ac:dyDescent="0.25">
      <c r="A119" s="3" t="str">
        <f t="shared" si="1"/>
        <v>CE_44593</v>
      </c>
      <c r="B119" t="s">
        <v>20</v>
      </c>
      <c r="C119" s="1">
        <v>44593</v>
      </c>
      <c r="D119">
        <v>156.929</v>
      </c>
    </row>
    <row r="120" spans="1:4" x14ac:dyDescent="0.25">
      <c r="A120" s="3" t="str">
        <f t="shared" si="1"/>
        <v>CHTR_44593</v>
      </c>
      <c r="B120" t="s">
        <v>21</v>
      </c>
      <c r="C120" s="1">
        <v>44593</v>
      </c>
      <c r="D120">
        <v>596.89</v>
      </c>
    </row>
    <row r="121" spans="1:4" x14ac:dyDescent="0.25">
      <c r="A121" s="3" t="str">
        <f t="shared" si="1"/>
        <v>CNC_44593</v>
      </c>
      <c r="B121" t="s">
        <v>22</v>
      </c>
      <c r="C121" s="1">
        <v>44593</v>
      </c>
      <c r="D121">
        <v>76.95</v>
      </c>
    </row>
    <row r="122" spans="1:4" x14ac:dyDescent="0.25">
      <c r="A122" s="3" t="str">
        <f t="shared" si="1"/>
        <v>CNP_44593</v>
      </c>
      <c r="B122" t="s">
        <v>23</v>
      </c>
      <c r="C122" s="1">
        <v>44593</v>
      </c>
      <c r="D122">
        <v>27.902000000000001</v>
      </c>
    </row>
    <row r="123" spans="1:4" x14ac:dyDescent="0.25">
      <c r="A123" s="3" t="str">
        <f t="shared" si="1"/>
        <v>COP_44593</v>
      </c>
      <c r="B123" t="s">
        <v>24</v>
      </c>
      <c r="C123" s="1">
        <v>44593</v>
      </c>
      <c r="D123">
        <v>91.081999999999994</v>
      </c>
    </row>
    <row r="124" spans="1:4" x14ac:dyDescent="0.25">
      <c r="A124" s="3" t="str">
        <f t="shared" si="1"/>
        <v>CTAS_44593</v>
      </c>
      <c r="B124" t="s">
        <v>25</v>
      </c>
      <c r="C124" s="1">
        <v>44593</v>
      </c>
      <c r="D124">
        <v>386.34</v>
      </c>
    </row>
    <row r="125" spans="1:4" x14ac:dyDescent="0.25">
      <c r="A125" s="3" t="str">
        <f t="shared" si="1"/>
        <v>CZR_44593</v>
      </c>
      <c r="B125" t="s">
        <v>26</v>
      </c>
      <c r="C125" s="1">
        <v>44593</v>
      </c>
      <c r="D125">
        <v>80.8</v>
      </c>
    </row>
    <row r="126" spans="1:4" x14ac:dyDescent="0.25">
      <c r="A126" s="3" t="str">
        <f t="shared" si="1"/>
        <v>DG_44593</v>
      </c>
      <c r="B126" t="s">
        <v>27</v>
      </c>
      <c r="C126" s="1">
        <v>44593</v>
      </c>
      <c r="D126">
        <v>209.12</v>
      </c>
    </row>
    <row r="127" spans="1:4" x14ac:dyDescent="0.25">
      <c r="A127" s="3" t="str">
        <f t="shared" si="1"/>
        <v>DPZ_44593</v>
      </c>
      <c r="B127" t="s">
        <v>28</v>
      </c>
      <c r="C127" s="1">
        <v>44593</v>
      </c>
      <c r="D127">
        <v>458.3</v>
      </c>
    </row>
    <row r="128" spans="1:4" x14ac:dyDescent="0.25">
      <c r="A128" s="3" t="str">
        <f t="shared" si="1"/>
        <v>DRE_44593</v>
      </c>
      <c r="B128" t="s">
        <v>29</v>
      </c>
      <c r="C128" s="1">
        <v>44593</v>
      </c>
      <c r="D128">
        <v>56.915999999999997</v>
      </c>
    </row>
    <row r="129" spans="1:4" x14ac:dyDescent="0.25">
      <c r="A129" s="3" t="str">
        <f t="shared" si="1"/>
        <v>DXC_44593</v>
      </c>
      <c r="B129" t="s">
        <v>30</v>
      </c>
      <c r="C129" s="1">
        <v>44593</v>
      </c>
      <c r="D129">
        <v>30.79</v>
      </c>
    </row>
    <row r="130" spans="1:4" x14ac:dyDescent="0.25">
      <c r="A130" s="3" t="str">
        <f t="shared" si="1"/>
        <v>EWA_44593</v>
      </c>
      <c r="B130" t="s">
        <v>31</v>
      </c>
      <c r="C130" s="1">
        <v>44593</v>
      </c>
      <c r="D130">
        <v>23.14</v>
      </c>
    </row>
    <row r="131" spans="1:4" x14ac:dyDescent="0.25">
      <c r="A131" s="3" t="str">
        <f t="shared" ref="A131:A194" si="2">CONCATENATE(B131,"_",C131)</f>
        <v>EWC_44593</v>
      </c>
      <c r="B131" t="s">
        <v>32</v>
      </c>
      <c r="C131" s="1">
        <v>44593</v>
      </c>
      <c r="D131">
        <v>38.68</v>
      </c>
    </row>
    <row r="132" spans="1:4" x14ac:dyDescent="0.25">
      <c r="A132" s="3" t="str">
        <f t="shared" si="2"/>
        <v>EWG_44593</v>
      </c>
      <c r="B132" t="s">
        <v>33</v>
      </c>
      <c r="C132" s="1">
        <v>44593</v>
      </c>
      <c r="D132">
        <v>32.28</v>
      </c>
    </row>
    <row r="133" spans="1:4" x14ac:dyDescent="0.25">
      <c r="A133" s="3" t="str">
        <f t="shared" si="2"/>
        <v>EWH_44593</v>
      </c>
      <c r="B133" t="s">
        <v>34</v>
      </c>
      <c r="C133" s="1">
        <v>44593</v>
      </c>
      <c r="D133">
        <v>23.84</v>
      </c>
    </row>
    <row r="134" spans="1:4" x14ac:dyDescent="0.25">
      <c r="A134" s="3" t="str">
        <f t="shared" si="2"/>
        <v>EWJ_44593</v>
      </c>
      <c r="B134" t="s">
        <v>35</v>
      </c>
      <c r="C134" s="1">
        <v>44593</v>
      </c>
      <c r="D134">
        <v>64.099999999999994</v>
      </c>
    </row>
    <row r="135" spans="1:4" x14ac:dyDescent="0.25">
      <c r="A135" s="3" t="str">
        <f t="shared" si="2"/>
        <v>EWL_44593</v>
      </c>
      <c r="B135" t="s">
        <v>36</v>
      </c>
      <c r="C135" s="1">
        <v>44593</v>
      </c>
      <c r="D135">
        <v>50.02</v>
      </c>
    </row>
    <row r="136" spans="1:4" x14ac:dyDescent="0.25">
      <c r="A136" s="3" t="str">
        <f t="shared" si="2"/>
        <v>EWQ_44593</v>
      </c>
      <c r="B136" t="s">
        <v>37</v>
      </c>
      <c r="C136" s="1">
        <v>44593</v>
      </c>
      <c r="D136">
        <v>38.42</v>
      </c>
    </row>
    <row r="137" spans="1:4" x14ac:dyDescent="0.25">
      <c r="A137" s="3" t="str">
        <f t="shared" si="2"/>
        <v>EWT_44593</v>
      </c>
      <c r="B137" t="s">
        <v>38</v>
      </c>
      <c r="C137" s="1">
        <v>44593</v>
      </c>
      <c r="D137">
        <v>65.14</v>
      </c>
    </row>
    <row r="138" spans="1:4" x14ac:dyDescent="0.25">
      <c r="A138" s="3" t="str">
        <f t="shared" si="2"/>
        <v>EWU_44593</v>
      </c>
      <c r="B138" t="s">
        <v>39</v>
      </c>
      <c r="C138" s="1">
        <v>44593</v>
      </c>
      <c r="D138">
        <v>34.28</v>
      </c>
    </row>
    <row r="139" spans="1:4" x14ac:dyDescent="0.25">
      <c r="A139" s="3" t="str">
        <f t="shared" si="2"/>
        <v>EWY_44593</v>
      </c>
      <c r="B139" t="s">
        <v>40</v>
      </c>
      <c r="C139" s="1">
        <v>44593</v>
      </c>
      <c r="D139">
        <v>72.98</v>
      </c>
    </row>
    <row r="140" spans="1:4" x14ac:dyDescent="0.25">
      <c r="A140" s="3" t="str">
        <f t="shared" si="2"/>
        <v>EWZ_44593</v>
      </c>
      <c r="B140" t="s">
        <v>41</v>
      </c>
      <c r="C140" s="1">
        <v>44593</v>
      </c>
      <c r="D140">
        <v>32.159999999999997</v>
      </c>
    </row>
    <row r="141" spans="1:4" x14ac:dyDescent="0.25">
      <c r="A141" s="3" t="str">
        <f t="shared" si="2"/>
        <v>FB_44593</v>
      </c>
      <c r="B141" t="s">
        <v>42</v>
      </c>
      <c r="C141" s="1">
        <v>44593</v>
      </c>
      <c r="D141">
        <v>319</v>
      </c>
    </row>
    <row r="142" spans="1:4" x14ac:dyDescent="0.25">
      <c r="A142" s="3" t="str">
        <f t="shared" si="2"/>
        <v>FTV_44593</v>
      </c>
      <c r="B142" t="s">
        <v>43</v>
      </c>
      <c r="C142" s="1">
        <v>44593</v>
      </c>
      <c r="D142">
        <v>70.551000000000002</v>
      </c>
    </row>
    <row r="143" spans="1:4" x14ac:dyDescent="0.25">
      <c r="A143" s="3" t="str">
        <f t="shared" si="2"/>
        <v>GOOG_44593</v>
      </c>
      <c r="B143" t="s">
        <v>44</v>
      </c>
      <c r="C143" s="1">
        <v>44593</v>
      </c>
      <c r="D143">
        <v>2757.57</v>
      </c>
    </row>
    <row r="144" spans="1:4" x14ac:dyDescent="0.25">
      <c r="A144" s="3" t="str">
        <f t="shared" si="2"/>
        <v>GPC_44593</v>
      </c>
      <c r="B144" t="s">
        <v>45</v>
      </c>
      <c r="C144" s="1">
        <v>44593</v>
      </c>
      <c r="D144">
        <v>133.31800000000001</v>
      </c>
    </row>
    <row r="145" spans="1:4" x14ac:dyDescent="0.25">
      <c r="A145" s="3" t="str">
        <f t="shared" si="2"/>
        <v>GSG_44593</v>
      </c>
      <c r="B145" t="s">
        <v>46</v>
      </c>
      <c r="C145" s="1">
        <v>44593</v>
      </c>
      <c r="D145">
        <v>19.260000000000002</v>
      </c>
    </row>
    <row r="146" spans="1:4" x14ac:dyDescent="0.25">
      <c r="A146" s="3" t="str">
        <f t="shared" si="2"/>
        <v>HIG_44593</v>
      </c>
      <c r="B146" t="s">
        <v>47</v>
      </c>
      <c r="C146" s="1">
        <v>44593</v>
      </c>
      <c r="D146">
        <v>71.727999999999994</v>
      </c>
    </row>
    <row r="147" spans="1:4" x14ac:dyDescent="0.25">
      <c r="A147" s="3" t="str">
        <f t="shared" si="2"/>
        <v>HIGH.L_44593</v>
      </c>
      <c r="B147" t="s">
        <v>48</v>
      </c>
      <c r="C147" s="1">
        <v>44593</v>
      </c>
      <c r="D147">
        <v>5.4470000000000001</v>
      </c>
    </row>
    <row r="148" spans="1:4" x14ac:dyDescent="0.25">
      <c r="A148" s="3" t="str">
        <f t="shared" si="2"/>
        <v>HST_44593</v>
      </c>
      <c r="B148" t="s">
        <v>49</v>
      </c>
      <c r="C148" s="1">
        <v>44593</v>
      </c>
      <c r="D148">
        <v>17.37</v>
      </c>
    </row>
    <row r="149" spans="1:4" x14ac:dyDescent="0.25">
      <c r="A149" s="3" t="str">
        <f t="shared" si="2"/>
        <v>HYG_44593</v>
      </c>
      <c r="B149" t="s">
        <v>50</v>
      </c>
      <c r="C149" s="1">
        <v>44593</v>
      </c>
      <c r="D149">
        <v>84.418999999999997</v>
      </c>
    </row>
    <row r="150" spans="1:4" x14ac:dyDescent="0.25">
      <c r="A150" s="3" t="str">
        <f t="shared" si="2"/>
        <v>IAU_44593</v>
      </c>
      <c r="B150" t="s">
        <v>51</v>
      </c>
      <c r="C150" s="1">
        <v>44593</v>
      </c>
      <c r="D150">
        <v>34.270000000000003</v>
      </c>
    </row>
    <row r="151" spans="1:4" x14ac:dyDescent="0.25">
      <c r="A151" s="3" t="str">
        <f t="shared" si="2"/>
        <v>ICLN_44593</v>
      </c>
      <c r="B151" t="s">
        <v>52</v>
      </c>
      <c r="C151" s="1">
        <v>44593</v>
      </c>
      <c r="D151">
        <v>18.72</v>
      </c>
    </row>
    <row r="152" spans="1:4" x14ac:dyDescent="0.25">
      <c r="A152" s="3" t="str">
        <f t="shared" si="2"/>
        <v>IEAA.L_44593</v>
      </c>
      <c r="B152" t="s">
        <v>53</v>
      </c>
      <c r="C152" s="1">
        <v>44593</v>
      </c>
      <c r="D152">
        <v>5.266</v>
      </c>
    </row>
    <row r="153" spans="1:4" x14ac:dyDescent="0.25">
      <c r="A153" s="3" t="str">
        <f t="shared" si="2"/>
        <v>IEF_44593</v>
      </c>
      <c r="B153" t="s">
        <v>54</v>
      </c>
      <c r="C153" s="1">
        <v>44593</v>
      </c>
      <c r="D153">
        <v>112.209</v>
      </c>
    </row>
    <row r="154" spans="1:4" x14ac:dyDescent="0.25">
      <c r="A154" s="3" t="str">
        <f t="shared" si="2"/>
        <v>IEFM.L_44593</v>
      </c>
      <c r="B154" t="s">
        <v>55</v>
      </c>
      <c r="C154" s="1">
        <v>44593</v>
      </c>
      <c r="D154">
        <v>780.8</v>
      </c>
    </row>
    <row r="155" spans="1:4" x14ac:dyDescent="0.25">
      <c r="A155" s="3" t="str">
        <f t="shared" si="2"/>
        <v>IEMG_44593</v>
      </c>
      <c r="B155" t="s">
        <v>56</v>
      </c>
      <c r="C155" s="1">
        <v>44593</v>
      </c>
      <c r="D155">
        <v>59.92</v>
      </c>
    </row>
    <row r="156" spans="1:4" x14ac:dyDescent="0.25">
      <c r="A156" s="3" t="str">
        <f t="shared" si="2"/>
        <v>IEUS_44593</v>
      </c>
      <c r="B156" t="s">
        <v>57</v>
      </c>
      <c r="C156" s="1">
        <v>44593</v>
      </c>
      <c r="D156">
        <v>65.64</v>
      </c>
    </row>
    <row r="157" spans="1:4" x14ac:dyDescent="0.25">
      <c r="A157" s="3" t="str">
        <f t="shared" si="2"/>
        <v>IEVL.L_44593</v>
      </c>
      <c r="B157" t="s">
        <v>58</v>
      </c>
      <c r="C157" s="1">
        <v>44593</v>
      </c>
      <c r="D157">
        <v>7.5990000000000002</v>
      </c>
    </row>
    <row r="158" spans="1:4" x14ac:dyDescent="0.25">
      <c r="A158" s="3" t="str">
        <f t="shared" si="2"/>
        <v>IGF_44593</v>
      </c>
      <c r="B158" t="s">
        <v>59</v>
      </c>
      <c r="C158" s="1">
        <v>44593</v>
      </c>
      <c r="D158">
        <v>47.51</v>
      </c>
    </row>
    <row r="159" spans="1:4" x14ac:dyDescent="0.25">
      <c r="A159" s="3" t="str">
        <f t="shared" si="2"/>
        <v>INDA_44593</v>
      </c>
      <c r="B159" t="s">
        <v>60</v>
      </c>
      <c r="C159" s="1">
        <v>44593</v>
      </c>
      <c r="D159">
        <v>45.89</v>
      </c>
    </row>
    <row r="160" spans="1:4" x14ac:dyDescent="0.25">
      <c r="A160" s="3" t="str">
        <f t="shared" si="2"/>
        <v>IUMO.L_44593</v>
      </c>
      <c r="B160" t="s">
        <v>61</v>
      </c>
      <c r="C160" s="1">
        <v>44593</v>
      </c>
      <c r="D160">
        <v>11.362</v>
      </c>
    </row>
    <row r="161" spans="1:4" x14ac:dyDescent="0.25">
      <c r="A161" s="3" t="str">
        <f t="shared" si="2"/>
        <v>IUVL.L_44593</v>
      </c>
      <c r="B161" t="s">
        <v>62</v>
      </c>
      <c r="C161" s="1">
        <v>44593</v>
      </c>
      <c r="D161">
        <v>9.2650000000000006</v>
      </c>
    </row>
    <row r="162" spans="1:4" x14ac:dyDescent="0.25">
      <c r="A162" s="3" t="str">
        <f t="shared" si="2"/>
        <v>IVV_44593</v>
      </c>
      <c r="B162" t="s">
        <v>63</v>
      </c>
      <c r="C162" s="1">
        <v>44593</v>
      </c>
      <c r="D162">
        <v>454.89</v>
      </c>
    </row>
    <row r="163" spans="1:4" x14ac:dyDescent="0.25">
      <c r="A163" s="3" t="str">
        <f t="shared" si="2"/>
        <v>IWM_44593</v>
      </c>
      <c r="B163" t="s">
        <v>64</v>
      </c>
      <c r="C163" s="1">
        <v>44593</v>
      </c>
      <c r="D163">
        <v>203.36</v>
      </c>
    </row>
    <row r="164" spans="1:4" x14ac:dyDescent="0.25">
      <c r="A164" s="3" t="str">
        <f t="shared" si="2"/>
        <v>IXN_44593</v>
      </c>
      <c r="B164" t="s">
        <v>65</v>
      </c>
      <c r="C164" s="1">
        <v>44593</v>
      </c>
      <c r="D164">
        <v>59.72</v>
      </c>
    </row>
    <row r="165" spans="1:4" x14ac:dyDescent="0.25">
      <c r="A165" s="3" t="str">
        <f t="shared" si="2"/>
        <v>JPEA.L_44593</v>
      </c>
      <c r="B165" t="s">
        <v>66</v>
      </c>
      <c r="C165" s="1">
        <v>44593</v>
      </c>
      <c r="D165">
        <v>5.7640000000000002</v>
      </c>
    </row>
    <row r="166" spans="1:4" x14ac:dyDescent="0.25">
      <c r="A166" s="3" t="str">
        <f t="shared" si="2"/>
        <v>JPM_44593</v>
      </c>
      <c r="B166" t="s">
        <v>67</v>
      </c>
      <c r="C166" s="1">
        <v>44593</v>
      </c>
      <c r="D166">
        <v>151.15</v>
      </c>
    </row>
    <row r="167" spans="1:4" x14ac:dyDescent="0.25">
      <c r="A167" s="3" t="str">
        <f t="shared" si="2"/>
        <v>KR_44593</v>
      </c>
      <c r="B167" t="s">
        <v>68</v>
      </c>
      <c r="C167" s="1">
        <v>44593</v>
      </c>
      <c r="D167">
        <v>43.93</v>
      </c>
    </row>
    <row r="168" spans="1:4" x14ac:dyDescent="0.25">
      <c r="A168" s="3" t="str">
        <f t="shared" si="2"/>
        <v>LQD_44593</v>
      </c>
      <c r="B168" t="s">
        <v>69</v>
      </c>
      <c r="C168" s="1">
        <v>44593</v>
      </c>
      <c r="D168">
        <v>127.468</v>
      </c>
    </row>
    <row r="169" spans="1:4" x14ac:dyDescent="0.25">
      <c r="A169" s="3" t="str">
        <f t="shared" si="2"/>
        <v>MCHI_44593</v>
      </c>
      <c r="B169" t="s">
        <v>70</v>
      </c>
      <c r="C169" s="1">
        <v>44593</v>
      </c>
      <c r="D169">
        <v>62.99</v>
      </c>
    </row>
    <row r="170" spans="1:4" x14ac:dyDescent="0.25">
      <c r="A170" s="3" t="str">
        <f t="shared" si="2"/>
        <v>MVEU.L_44593</v>
      </c>
      <c r="B170" t="s">
        <v>71</v>
      </c>
      <c r="C170" s="1">
        <v>44593</v>
      </c>
      <c r="D170">
        <v>54.08</v>
      </c>
    </row>
    <row r="171" spans="1:4" x14ac:dyDescent="0.25">
      <c r="A171" s="3" t="str">
        <f t="shared" si="2"/>
        <v>OGN_44593</v>
      </c>
      <c r="B171" t="s">
        <v>72</v>
      </c>
      <c r="C171" s="1">
        <v>44593</v>
      </c>
      <c r="D171">
        <v>32.734000000000002</v>
      </c>
    </row>
    <row r="172" spans="1:4" x14ac:dyDescent="0.25">
      <c r="A172" s="3" t="str">
        <f t="shared" si="2"/>
        <v>PG_44593</v>
      </c>
      <c r="B172" t="s">
        <v>73</v>
      </c>
      <c r="C172" s="1">
        <v>44593</v>
      </c>
      <c r="D172">
        <v>159.74</v>
      </c>
    </row>
    <row r="173" spans="1:4" x14ac:dyDescent="0.25">
      <c r="A173" s="3" t="str">
        <f t="shared" si="2"/>
        <v>PPL_44593</v>
      </c>
      <c r="B173" t="s">
        <v>74</v>
      </c>
      <c r="C173" s="1">
        <v>44593</v>
      </c>
      <c r="D173">
        <v>29.52</v>
      </c>
    </row>
    <row r="174" spans="1:4" x14ac:dyDescent="0.25">
      <c r="A174" s="3" t="str">
        <f t="shared" si="2"/>
        <v>PRU_44593</v>
      </c>
      <c r="B174" t="s">
        <v>75</v>
      </c>
      <c r="C174" s="1">
        <v>44593</v>
      </c>
      <c r="D174">
        <v>112.532</v>
      </c>
    </row>
    <row r="175" spans="1:4" x14ac:dyDescent="0.25">
      <c r="A175" s="3" t="str">
        <f t="shared" si="2"/>
        <v>PYPL_44593</v>
      </c>
      <c r="B175" t="s">
        <v>76</v>
      </c>
      <c r="C175" s="1">
        <v>44593</v>
      </c>
      <c r="D175">
        <v>175.8</v>
      </c>
    </row>
    <row r="176" spans="1:4" x14ac:dyDescent="0.25">
      <c r="A176" s="3" t="str">
        <f t="shared" si="2"/>
        <v>RE_44593</v>
      </c>
      <c r="B176" t="s">
        <v>77</v>
      </c>
      <c r="C176" s="1">
        <v>44593</v>
      </c>
      <c r="D176">
        <v>284.52999999999997</v>
      </c>
    </row>
    <row r="177" spans="1:4" x14ac:dyDescent="0.25">
      <c r="A177" s="3" t="str">
        <f t="shared" si="2"/>
        <v>REET_44593</v>
      </c>
      <c r="B177" t="s">
        <v>78</v>
      </c>
      <c r="C177" s="1">
        <v>44593</v>
      </c>
      <c r="D177">
        <v>28.52</v>
      </c>
    </row>
    <row r="178" spans="1:4" x14ac:dyDescent="0.25">
      <c r="A178" s="3" t="str">
        <f t="shared" si="2"/>
        <v>ROL_44593</v>
      </c>
      <c r="B178" t="s">
        <v>79</v>
      </c>
      <c r="C178" s="1">
        <v>44593</v>
      </c>
      <c r="D178">
        <v>30.928000000000001</v>
      </c>
    </row>
    <row r="179" spans="1:4" x14ac:dyDescent="0.25">
      <c r="A179" s="3" t="str">
        <f t="shared" si="2"/>
        <v>ROST_44593</v>
      </c>
      <c r="B179" t="s">
        <v>80</v>
      </c>
      <c r="C179" s="1">
        <v>44593</v>
      </c>
      <c r="D179">
        <v>98.54</v>
      </c>
    </row>
    <row r="180" spans="1:4" x14ac:dyDescent="0.25">
      <c r="A180" s="3" t="str">
        <f t="shared" si="2"/>
        <v>SEGA.L_44593</v>
      </c>
      <c r="B180" t="s">
        <v>81</v>
      </c>
      <c r="C180" s="1">
        <v>44593</v>
      </c>
      <c r="D180">
        <v>107.17</v>
      </c>
    </row>
    <row r="181" spans="1:4" x14ac:dyDescent="0.25">
      <c r="A181" s="3" t="str">
        <f t="shared" si="2"/>
        <v>SHY_44593</v>
      </c>
      <c r="B181" t="s">
        <v>82</v>
      </c>
      <c r="C181" s="1">
        <v>44593</v>
      </c>
      <c r="D181">
        <v>84.894000000000005</v>
      </c>
    </row>
    <row r="182" spans="1:4" x14ac:dyDescent="0.25">
      <c r="A182" s="3" t="str">
        <f t="shared" si="2"/>
        <v>SLV_44593</v>
      </c>
      <c r="B182" t="s">
        <v>83</v>
      </c>
      <c r="C182" s="1">
        <v>44593</v>
      </c>
      <c r="D182">
        <v>20.94</v>
      </c>
    </row>
    <row r="183" spans="1:4" x14ac:dyDescent="0.25">
      <c r="A183" s="3" t="str">
        <f t="shared" si="2"/>
        <v>SPMV.L_44593</v>
      </c>
      <c r="B183" t="s">
        <v>84</v>
      </c>
      <c r="C183" s="1">
        <v>44593</v>
      </c>
      <c r="D183">
        <v>79.605000000000004</v>
      </c>
    </row>
    <row r="184" spans="1:4" x14ac:dyDescent="0.25">
      <c r="A184" s="3" t="str">
        <f t="shared" si="2"/>
        <v>TLT_44593</v>
      </c>
      <c r="B184" t="s">
        <v>85</v>
      </c>
      <c r="C184" s="1">
        <v>44593</v>
      </c>
      <c r="D184">
        <v>141.53299999999999</v>
      </c>
    </row>
    <row r="185" spans="1:4" x14ac:dyDescent="0.25">
      <c r="A185" s="3" t="str">
        <f t="shared" si="2"/>
        <v>UNH_44593</v>
      </c>
      <c r="B185" t="s">
        <v>86</v>
      </c>
      <c r="C185" s="1">
        <v>44593</v>
      </c>
      <c r="D185">
        <v>468.41</v>
      </c>
    </row>
    <row r="186" spans="1:4" x14ac:dyDescent="0.25">
      <c r="A186" s="3" t="str">
        <f t="shared" si="2"/>
        <v>URI_44593</v>
      </c>
      <c r="B186" t="s">
        <v>87</v>
      </c>
      <c r="C186" s="1">
        <v>44593</v>
      </c>
      <c r="D186">
        <v>330.01</v>
      </c>
    </row>
    <row r="187" spans="1:4" x14ac:dyDescent="0.25">
      <c r="A187" s="3" t="str">
        <f t="shared" si="2"/>
        <v>V_44593</v>
      </c>
      <c r="B187" t="s">
        <v>88</v>
      </c>
      <c r="C187" s="1">
        <v>44593</v>
      </c>
      <c r="D187">
        <v>231.983</v>
      </c>
    </row>
    <row r="188" spans="1:4" x14ac:dyDescent="0.25">
      <c r="A188" s="3" t="str">
        <f t="shared" si="2"/>
        <v>VRSK_44593</v>
      </c>
      <c r="B188" t="s">
        <v>89</v>
      </c>
      <c r="C188" s="1">
        <v>44593</v>
      </c>
      <c r="D188">
        <v>196.57</v>
      </c>
    </row>
    <row r="189" spans="1:4" x14ac:dyDescent="0.25">
      <c r="A189" s="3" t="str">
        <f t="shared" si="2"/>
        <v>VXX_44593</v>
      </c>
      <c r="B189" t="s">
        <v>90</v>
      </c>
      <c r="C189" s="1">
        <v>44593</v>
      </c>
      <c r="D189">
        <v>19.84</v>
      </c>
    </row>
    <row r="190" spans="1:4" x14ac:dyDescent="0.25">
      <c r="A190" s="3" t="str">
        <f t="shared" si="2"/>
        <v>WRK_44593</v>
      </c>
      <c r="B190" t="s">
        <v>91</v>
      </c>
      <c r="C190" s="1">
        <v>44593</v>
      </c>
      <c r="D190">
        <v>46.076000000000001</v>
      </c>
    </row>
    <row r="191" spans="1:4" x14ac:dyDescent="0.25">
      <c r="A191" s="3" t="str">
        <f t="shared" si="2"/>
        <v>XLB_44593</v>
      </c>
      <c r="B191" t="s">
        <v>92</v>
      </c>
      <c r="C191" s="1">
        <v>44593</v>
      </c>
      <c r="D191">
        <v>85.75</v>
      </c>
    </row>
    <row r="192" spans="1:4" x14ac:dyDescent="0.25">
      <c r="A192" s="3" t="str">
        <f t="shared" si="2"/>
        <v>XLC_44593</v>
      </c>
      <c r="B192" t="s">
        <v>93</v>
      </c>
      <c r="C192" s="1">
        <v>44593</v>
      </c>
      <c r="D192">
        <v>74.59</v>
      </c>
    </row>
    <row r="193" spans="1:4" x14ac:dyDescent="0.25">
      <c r="A193" s="3" t="str">
        <f t="shared" si="2"/>
        <v>XLE_44593</v>
      </c>
      <c r="B193" t="s">
        <v>94</v>
      </c>
      <c r="C193" s="1">
        <v>44593</v>
      </c>
      <c r="D193">
        <v>68.27</v>
      </c>
    </row>
    <row r="194" spans="1:4" x14ac:dyDescent="0.25">
      <c r="A194" s="3" t="str">
        <f t="shared" si="2"/>
        <v>XLF_44593</v>
      </c>
      <c r="B194" t="s">
        <v>95</v>
      </c>
      <c r="C194" s="1">
        <v>44593</v>
      </c>
      <c r="D194">
        <v>39.6</v>
      </c>
    </row>
    <row r="195" spans="1:4" x14ac:dyDescent="0.25">
      <c r="A195" s="3" t="str">
        <f t="shared" ref="A195:A258" si="3">CONCATENATE(B195,"_",C195)</f>
        <v>XLI_44593</v>
      </c>
      <c r="B195" t="s">
        <v>96</v>
      </c>
      <c r="C195" s="1">
        <v>44593</v>
      </c>
      <c r="D195">
        <v>102.13</v>
      </c>
    </row>
    <row r="196" spans="1:4" x14ac:dyDescent="0.25">
      <c r="A196" s="3" t="str">
        <f t="shared" si="3"/>
        <v>XLK_44593</v>
      </c>
      <c r="B196" t="s">
        <v>97</v>
      </c>
      <c r="C196" s="1">
        <v>44593</v>
      </c>
      <c r="D196">
        <v>162.38999999999999</v>
      </c>
    </row>
    <row r="197" spans="1:4" x14ac:dyDescent="0.25">
      <c r="A197" s="3" t="str">
        <f t="shared" si="3"/>
        <v>XLP_44593</v>
      </c>
      <c r="B197" t="s">
        <v>98</v>
      </c>
      <c r="C197" s="1">
        <v>44593</v>
      </c>
      <c r="D197">
        <v>75.900000000000006</v>
      </c>
    </row>
    <row r="198" spans="1:4" x14ac:dyDescent="0.25">
      <c r="A198" s="3" t="str">
        <f t="shared" si="3"/>
        <v>XLU_44593</v>
      </c>
      <c r="B198" t="s">
        <v>99</v>
      </c>
      <c r="C198" s="1">
        <v>44593</v>
      </c>
      <c r="D198">
        <v>68.33</v>
      </c>
    </row>
    <row r="199" spans="1:4" x14ac:dyDescent="0.25">
      <c r="A199" s="3" t="str">
        <f t="shared" si="3"/>
        <v>XLV_44593</v>
      </c>
      <c r="B199" t="s">
        <v>100</v>
      </c>
      <c r="C199" s="1">
        <v>44593</v>
      </c>
      <c r="D199">
        <v>131.58000000000001</v>
      </c>
    </row>
    <row r="200" spans="1:4" x14ac:dyDescent="0.25">
      <c r="A200" s="3" t="str">
        <f t="shared" si="3"/>
        <v>XLY_44593</v>
      </c>
      <c r="B200" t="s">
        <v>101</v>
      </c>
      <c r="C200" s="1">
        <v>44593</v>
      </c>
      <c r="D200">
        <v>186.07</v>
      </c>
    </row>
    <row r="201" spans="1:4" x14ac:dyDescent="0.25">
      <c r="A201" s="3" t="str">
        <f t="shared" si="3"/>
        <v>XOM_44593</v>
      </c>
      <c r="B201" t="s">
        <v>102</v>
      </c>
      <c r="C201" s="1">
        <v>44593</v>
      </c>
      <c r="D201">
        <v>79.944000000000003</v>
      </c>
    </row>
    <row r="202" spans="1:4" x14ac:dyDescent="0.25">
      <c r="A202" s="3" t="str">
        <f t="shared" si="3"/>
        <v>ABBV_44594</v>
      </c>
      <c r="B202" t="s">
        <v>3</v>
      </c>
      <c r="C202" s="1">
        <v>44594</v>
      </c>
      <c r="D202">
        <v>138.62</v>
      </c>
    </row>
    <row r="203" spans="1:4" x14ac:dyDescent="0.25">
      <c r="A203" s="3" t="str">
        <f t="shared" si="3"/>
        <v>ACN_44594</v>
      </c>
      <c r="B203" t="s">
        <v>4</v>
      </c>
      <c r="C203" s="1">
        <v>44594</v>
      </c>
      <c r="D203">
        <v>359.47</v>
      </c>
    </row>
    <row r="204" spans="1:4" x14ac:dyDescent="0.25">
      <c r="A204" s="3" t="str">
        <f t="shared" si="3"/>
        <v>AEP_44594</v>
      </c>
      <c r="B204" t="s">
        <v>5</v>
      </c>
      <c r="C204" s="1">
        <v>44594</v>
      </c>
      <c r="D204">
        <v>89.102999999999994</v>
      </c>
    </row>
    <row r="205" spans="1:4" x14ac:dyDescent="0.25">
      <c r="A205" s="3" t="str">
        <f t="shared" si="3"/>
        <v>AIZ_44594</v>
      </c>
      <c r="B205" t="s">
        <v>6</v>
      </c>
      <c r="C205" s="1">
        <v>44594</v>
      </c>
      <c r="D205">
        <v>152.35400000000001</v>
      </c>
    </row>
    <row r="206" spans="1:4" x14ac:dyDescent="0.25">
      <c r="A206" s="3" t="str">
        <f t="shared" si="3"/>
        <v>ALLE_44594</v>
      </c>
      <c r="B206" t="s">
        <v>7</v>
      </c>
      <c r="C206" s="1">
        <v>44594</v>
      </c>
      <c r="D206">
        <v>120.18</v>
      </c>
    </row>
    <row r="207" spans="1:4" x14ac:dyDescent="0.25">
      <c r="A207" s="3" t="str">
        <f t="shared" si="3"/>
        <v>AMAT_44594</v>
      </c>
      <c r="B207" t="s">
        <v>8</v>
      </c>
      <c r="C207" s="1">
        <v>44594</v>
      </c>
      <c r="D207">
        <v>140.50700000000001</v>
      </c>
    </row>
    <row r="208" spans="1:4" x14ac:dyDescent="0.25">
      <c r="A208" s="3" t="str">
        <f t="shared" si="3"/>
        <v>AMP_44594</v>
      </c>
      <c r="B208" t="s">
        <v>9</v>
      </c>
      <c r="C208" s="1">
        <v>44594</v>
      </c>
      <c r="D208">
        <v>312.101</v>
      </c>
    </row>
    <row r="209" spans="1:4" x14ac:dyDescent="0.25">
      <c r="A209" s="3" t="str">
        <f t="shared" si="3"/>
        <v>AMZN_44594</v>
      </c>
      <c r="B209" t="s">
        <v>10</v>
      </c>
      <c r="C209" s="1">
        <v>44594</v>
      </c>
      <c r="D209">
        <v>3012.25</v>
      </c>
    </row>
    <row r="210" spans="1:4" x14ac:dyDescent="0.25">
      <c r="A210" s="3" t="str">
        <f t="shared" si="3"/>
        <v>AVB_44594</v>
      </c>
      <c r="B210" t="s">
        <v>11</v>
      </c>
      <c r="C210" s="1">
        <v>44594</v>
      </c>
      <c r="D210">
        <v>251.63</v>
      </c>
    </row>
    <row r="211" spans="1:4" x14ac:dyDescent="0.25">
      <c r="A211" s="3" t="str">
        <f t="shared" si="3"/>
        <v>AVY_44594</v>
      </c>
      <c r="B211" t="s">
        <v>12</v>
      </c>
      <c r="C211" s="1">
        <v>44594</v>
      </c>
      <c r="D211">
        <v>199.92500000000001</v>
      </c>
    </row>
    <row r="212" spans="1:4" x14ac:dyDescent="0.25">
      <c r="A212" s="3" t="str">
        <f t="shared" si="3"/>
        <v>AXP_44594</v>
      </c>
      <c r="B212" t="s">
        <v>13</v>
      </c>
      <c r="C212" s="1">
        <v>44594</v>
      </c>
      <c r="D212">
        <v>184.16</v>
      </c>
    </row>
    <row r="213" spans="1:4" x14ac:dyDescent="0.25">
      <c r="A213" s="3" t="str">
        <f t="shared" si="3"/>
        <v>BDX_44594</v>
      </c>
      <c r="B213" t="s">
        <v>14</v>
      </c>
      <c r="C213" s="1">
        <v>44594</v>
      </c>
      <c r="D213">
        <v>256.67</v>
      </c>
    </row>
    <row r="214" spans="1:4" x14ac:dyDescent="0.25">
      <c r="A214" s="3" t="str">
        <f t="shared" si="3"/>
        <v>BF-B_44594</v>
      </c>
      <c r="B214" t="s">
        <v>15</v>
      </c>
      <c r="C214" s="1">
        <v>44594</v>
      </c>
      <c r="D214">
        <v>68.38</v>
      </c>
    </row>
    <row r="215" spans="1:4" x14ac:dyDescent="0.25">
      <c r="A215" s="3" t="str">
        <f t="shared" si="3"/>
        <v>BMY_44594</v>
      </c>
      <c r="B215" t="s">
        <v>16</v>
      </c>
      <c r="C215" s="1">
        <v>44594</v>
      </c>
      <c r="D215">
        <v>64.8</v>
      </c>
    </row>
    <row r="216" spans="1:4" x14ac:dyDescent="0.25">
      <c r="A216" s="3" t="str">
        <f t="shared" si="3"/>
        <v>BR_44594</v>
      </c>
      <c r="B216" t="s">
        <v>17</v>
      </c>
      <c r="C216" s="1">
        <v>44594</v>
      </c>
      <c r="D216">
        <v>154.30000000000001</v>
      </c>
    </row>
    <row r="217" spans="1:4" x14ac:dyDescent="0.25">
      <c r="A217" s="3" t="str">
        <f t="shared" si="3"/>
        <v>CARR_44594</v>
      </c>
      <c r="B217" t="s">
        <v>18</v>
      </c>
      <c r="C217" s="1">
        <v>44594</v>
      </c>
      <c r="D217">
        <v>47.51</v>
      </c>
    </row>
    <row r="218" spans="1:4" x14ac:dyDescent="0.25">
      <c r="A218" s="3" t="str">
        <f t="shared" si="3"/>
        <v>CDW_44594</v>
      </c>
      <c r="B218" t="s">
        <v>19</v>
      </c>
      <c r="C218" s="1">
        <v>44594</v>
      </c>
      <c r="D218">
        <v>194.02500000000001</v>
      </c>
    </row>
    <row r="219" spans="1:4" x14ac:dyDescent="0.25">
      <c r="A219" s="3" t="str">
        <f t="shared" si="3"/>
        <v>CE_44594</v>
      </c>
      <c r="B219" t="s">
        <v>20</v>
      </c>
      <c r="C219" s="1">
        <v>44594</v>
      </c>
      <c r="D219">
        <v>158.14400000000001</v>
      </c>
    </row>
    <row r="220" spans="1:4" x14ac:dyDescent="0.25">
      <c r="A220" s="3" t="str">
        <f t="shared" si="3"/>
        <v>CHTR_44594</v>
      </c>
      <c r="B220" t="s">
        <v>21</v>
      </c>
      <c r="C220" s="1">
        <v>44594</v>
      </c>
      <c r="D220">
        <v>600.24</v>
      </c>
    </row>
    <row r="221" spans="1:4" x14ac:dyDescent="0.25">
      <c r="A221" s="3" t="str">
        <f t="shared" si="3"/>
        <v>CNC_44594</v>
      </c>
      <c r="B221" t="s">
        <v>22</v>
      </c>
      <c r="C221" s="1">
        <v>44594</v>
      </c>
      <c r="D221">
        <v>78.819999999999993</v>
      </c>
    </row>
    <row r="222" spans="1:4" x14ac:dyDescent="0.25">
      <c r="A222" s="3" t="str">
        <f t="shared" si="3"/>
        <v>CNP_44594</v>
      </c>
      <c r="B222" t="s">
        <v>23</v>
      </c>
      <c r="C222" s="1">
        <v>44594</v>
      </c>
      <c r="D222">
        <v>28.140999999999998</v>
      </c>
    </row>
    <row r="223" spans="1:4" x14ac:dyDescent="0.25">
      <c r="A223" s="3" t="str">
        <f t="shared" si="3"/>
        <v>COP_44594</v>
      </c>
      <c r="B223" t="s">
        <v>24</v>
      </c>
      <c r="C223" s="1">
        <v>44594</v>
      </c>
      <c r="D223">
        <v>91.748000000000005</v>
      </c>
    </row>
    <row r="224" spans="1:4" x14ac:dyDescent="0.25">
      <c r="A224" s="3" t="str">
        <f t="shared" si="3"/>
        <v>CTAS_44594</v>
      </c>
      <c r="B224" t="s">
        <v>25</v>
      </c>
      <c r="C224" s="1">
        <v>44594</v>
      </c>
      <c r="D224">
        <v>390.46</v>
      </c>
    </row>
    <row r="225" spans="1:4" x14ac:dyDescent="0.25">
      <c r="A225" s="3" t="str">
        <f t="shared" si="3"/>
        <v>CZR_44594</v>
      </c>
      <c r="B225" t="s">
        <v>26</v>
      </c>
      <c r="C225" s="1">
        <v>44594</v>
      </c>
      <c r="D225">
        <v>77.5</v>
      </c>
    </row>
    <row r="226" spans="1:4" x14ac:dyDescent="0.25">
      <c r="A226" s="3" t="str">
        <f t="shared" si="3"/>
        <v>DG_44594</v>
      </c>
      <c r="B226" t="s">
        <v>27</v>
      </c>
      <c r="C226" s="1">
        <v>44594</v>
      </c>
      <c r="D226">
        <v>206.69</v>
      </c>
    </row>
    <row r="227" spans="1:4" x14ac:dyDescent="0.25">
      <c r="A227" s="3" t="str">
        <f t="shared" si="3"/>
        <v>DPZ_44594</v>
      </c>
      <c r="B227" t="s">
        <v>28</v>
      </c>
      <c r="C227" s="1">
        <v>44594</v>
      </c>
      <c r="D227">
        <v>451.94</v>
      </c>
    </row>
    <row r="228" spans="1:4" x14ac:dyDescent="0.25">
      <c r="A228" s="3" t="str">
        <f t="shared" si="3"/>
        <v>DRE_44594</v>
      </c>
      <c r="B228" t="s">
        <v>29</v>
      </c>
      <c r="C228" s="1">
        <v>44594</v>
      </c>
      <c r="D228">
        <v>58.558</v>
      </c>
    </row>
    <row r="229" spans="1:4" x14ac:dyDescent="0.25">
      <c r="A229" s="3" t="str">
        <f t="shared" si="3"/>
        <v>DXC_44594</v>
      </c>
      <c r="B229" t="s">
        <v>30</v>
      </c>
      <c r="C229" s="1">
        <v>44594</v>
      </c>
      <c r="D229">
        <v>30.69</v>
      </c>
    </row>
    <row r="230" spans="1:4" x14ac:dyDescent="0.25">
      <c r="A230" s="3" t="str">
        <f t="shared" si="3"/>
        <v>EWA_44594</v>
      </c>
      <c r="B230" t="s">
        <v>31</v>
      </c>
      <c r="C230" s="1">
        <v>44594</v>
      </c>
      <c r="D230">
        <v>23.28</v>
      </c>
    </row>
    <row r="231" spans="1:4" x14ac:dyDescent="0.25">
      <c r="A231" s="3" t="str">
        <f t="shared" si="3"/>
        <v>EWC_44594</v>
      </c>
      <c r="B231" t="s">
        <v>32</v>
      </c>
      <c r="C231" s="1">
        <v>44594</v>
      </c>
      <c r="D231">
        <v>38.840000000000003</v>
      </c>
    </row>
    <row r="232" spans="1:4" x14ac:dyDescent="0.25">
      <c r="A232" s="3" t="str">
        <f t="shared" si="3"/>
        <v>EWG_44594</v>
      </c>
      <c r="B232" t="s">
        <v>33</v>
      </c>
      <c r="C232" s="1">
        <v>44594</v>
      </c>
      <c r="D232">
        <v>32.36</v>
      </c>
    </row>
    <row r="233" spans="1:4" x14ac:dyDescent="0.25">
      <c r="A233" s="3" t="str">
        <f t="shared" si="3"/>
        <v>EWH_44594</v>
      </c>
      <c r="B233" t="s">
        <v>34</v>
      </c>
      <c r="C233" s="1">
        <v>44594</v>
      </c>
      <c r="D233">
        <v>23.86</v>
      </c>
    </row>
    <row r="234" spans="1:4" x14ac:dyDescent="0.25">
      <c r="A234" s="3" t="str">
        <f t="shared" si="3"/>
        <v>EWJ_44594</v>
      </c>
      <c r="B234" t="s">
        <v>35</v>
      </c>
      <c r="C234" s="1">
        <v>44594</v>
      </c>
      <c r="D234">
        <v>65.08</v>
      </c>
    </row>
    <row r="235" spans="1:4" x14ac:dyDescent="0.25">
      <c r="A235" s="3" t="str">
        <f t="shared" si="3"/>
        <v>EWL_44594</v>
      </c>
      <c r="B235" t="s">
        <v>36</v>
      </c>
      <c r="C235" s="1">
        <v>44594</v>
      </c>
      <c r="D235">
        <v>50.03</v>
      </c>
    </row>
    <row r="236" spans="1:4" x14ac:dyDescent="0.25">
      <c r="A236" s="3" t="str">
        <f t="shared" si="3"/>
        <v>EWQ_44594</v>
      </c>
      <c r="B236" t="s">
        <v>37</v>
      </c>
      <c r="C236" s="1">
        <v>44594</v>
      </c>
      <c r="D236">
        <v>38.58</v>
      </c>
    </row>
    <row r="237" spans="1:4" x14ac:dyDescent="0.25">
      <c r="A237" s="3" t="str">
        <f t="shared" si="3"/>
        <v>EWT_44594</v>
      </c>
      <c r="B237" t="s">
        <v>38</v>
      </c>
      <c r="C237" s="1">
        <v>44594</v>
      </c>
      <c r="D237">
        <v>65.39</v>
      </c>
    </row>
    <row r="238" spans="1:4" x14ac:dyDescent="0.25">
      <c r="A238" s="3" t="str">
        <f t="shared" si="3"/>
        <v>EWU_44594</v>
      </c>
      <c r="B238" t="s">
        <v>39</v>
      </c>
      <c r="C238" s="1">
        <v>44594</v>
      </c>
      <c r="D238">
        <v>34.590000000000003</v>
      </c>
    </row>
    <row r="239" spans="1:4" x14ac:dyDescent="0.25">
      <c r="A239" s="3" t="str">
        <f t="shared" si="3"/>
        <v>EWY_44594</v>
      </c>
      <c r="B239" t="s">
        <v>40</v>
      </c>
      <c r="C239" s="1">
        <v>44594</v>
      </c>
      <c r="D239">
        <v>73.5</v>
      </c>
    </row>
    <row r="240" spans="1:4" x14ac:dyDescent="0.25">
      <c r="A240" s="3" t="str">
        <f t="shared" si="3"/>
        <v>EWZ_44594</v>
      </c>
      <c r="B240" t="s">
        <v>41</v>
      </c>
      <c r="C240" s="1">
        <v>44594</v>
      </c>
      <c r="D240">
        <v>31.94</v>
      </c>
    </row>
    <row r="241" spans="1:4" x14ac:dyDescent="0.25">
      <c r="A241" s="3" t="str">
        <f t="shared" si="3"/>
        <v>FB_44594</v>
      </c>
      <c r="B241" t="s">
        <v>42</v>
      </c>
      <c r="C241" s="1">
        <v>44594</v>
      </c>
      <c r="D241">
        <v>323</v>
      </c>
    </row>
    <row r="242" spans="1:4" x14ac:dyDescent="0.25">
      <c r="A242" s="3" t="str">
        <f t="shared" si="3"/>
        <v>FTV_44594</v>
      </c>
      <c r="B242" t="s">
        <v>43</v>
      </c>
      <c r="C242" s="1">
        <v>44594</v>
      </c>
      <c r="D242">
        <v>71.540000000000006</v>
      </c>
    </row>
    <row r="243" spans="1:4" x14ac:dyDescent="0.25">
      <c r="A243" s="3" t="str">
        <f t="shared" si="3"/>
        <v>GOOG_44594</v>
      </c>
      <c r="B243" t="s">
        <v>44</v>
      </c>
      <c r="C243" s="1">
        <v>44594</v>
      </c>
      <c r="D243">
        <v>2960.73</v>
      </c>
    </row>
    <row r="244" spans="1:4" x14ac:dyDescent="0.25">
      <c r="A244" s="3" t="str">
        <f t="shared" si="3"/>
        <v>GPC_44594</v>
      </c>
      <c r="B244" t="s">
        <v>45</v>
      </c>
      <c r="C244" s="1">
        <v>44594</v>
      </c>
      <c r="D244">
        <v>134.27099999999999</v>
      </c>
    </row>
    <row r="245" spans="1:4" x14ac:dyDescent="0.25">
      <c r="A245" s="3" t="str">
        <f t="shared" si="3"/>
        <v>GSG_44594</v>
      </c>
      <c r="B245" t="s">
        <v>46</v>
      </c>
      <c r="C245" s="1">
        <v>44594</v>
      </c>
      <c r="D245">
        <v>19.32</v>
      </c>
    </row>
    <row r="246" spans="1:4" x14ac:dyDescent="0.25">
      <c r="A246" s="3" t="str">
        <f t="shared" si="3"/>
        <v>HIG_44594</v>
      </c>
      <c r="B246" t="s">
        <v>47</v>
      </c>
      <c r="C246" s="1">
        <v>44594</v>
      </c>
      <c r="D246">
        <v>72.721999999999994</v>
      </c>
    </row>
    <row r="247" spans="1:4" x14ac:dyDescent="0.25">
      <c r="A247" s="3" t="str">
        <f t="shared" si="3"/>
        <v>HIGH.L_44594</v>
      </c>
      <c r="B247" t="s">
        <v>48</v>
      </c>
      <c r="C247" s="1">
        <v>44594</v>
      </c>
      <c r="D247">
        <v>5.4489999999999998</v>
      </c>
    </row>
    <row r="248" spans="1:4" x14ac:dyDescent="0.25">
      <c r="A248" s="3" t="str">
        <f t="shared" si="3"/>
        <v>HST_44594</v>
      </c>
      <c r="B248" t="s">
        <v>49</v>
      </c>
      <c r="C248" s="1">
        <v>44594</v>
      </c>
      <c r="D248">
        <v>17.18</v>
      </c>
    </row>
    <row r="249" spans="1:4" x14ac:dyDescent="0.25">
      <c r="A249" s="3" t="str">
        <f t="shared" si="3"/>
        <v>HYG_44594</v>
      </c>
      <c r="B249" t="s">
        <v>50</v>
      </c>
      <c r="C249" s="1">
        <v>44594</v>
      </c>
      <c r="D249">
        <v>84.548000000000002</v>
      </c>
    </row>
    <row r="250" spans="1:4" x14ac:dyDescent="0.25">
      <c r="A250" s="3" t="str">
        <f t="shared" si="3"/>
        <v>IAU_44594</v>
      </c>
      <c r="B250" t="s">
        <v>51</v>
      </c>
      <c r="C250" s="1">
        <v>44594</v>
      </c>
      <c r="D250">
        <v>34.380000000000003</v>
      </c>
    </row>
    <row r="251" spans="1:4" x14ac:dyDescent="0.25">
      <c r="A251" s="3" t="str">
        <f t="shared" si="3"/>
        <v>ICLN_44594</v>
      </c>
      <c r="B251" t="s">
        <v>52</v>
      </c>
      <c r="C251" s="1">
        <v>44594</v>
      </c>
      <c r="D251">
        <v>18.64</v>
      </c>
    </row>
    <row r="252" spans="1:4" x14ac:dyDescent="0.25">
      <c r="A252" s="3" t="str">
        <f t="shared" si="3"/>
        <v>IEAA.L_44594</v>
      </c>
      <c r="B252" t="s">
        <v>53</v>
      </c>
      <c r="C252" s="1">
        <v>44594</v>
      </c>
      <c r="D252">
        <v>5.26</v>
      </c>
    </row>
    <row r="253" spans="1:4" x14ac:dyDescent="0.25">
      <c r="A253" s="3" t="str">
        <f t="shared" si="3"/>
        <v>IEF_44594</v>
      </c>
      <c r="B253" t="s">
        <v>54</v>
      </c>
      <c r="C253" s="1">
        <v>44594</v>
      </c>
      <c r="D253">
        <v>112.43899999999999</v>
      </c>
    </row>
    <row r="254" spans="1:4" x14ac:dyDescent="0.25">
      <c r="A254" s="3" t="str">
        <f t="shared" si="3"/>
        <v>IEFM.L_44594</v>
      </c>
      <c r="B254" t="s">
        <v>55</v>
      </c>
      <c r="C254" s="1">
        <v>44594</v>
      </c>
      <c r="D254">
        <v>789.8</v>
      </c>
    </row>
    <row r="255" spans="1:4" x14ac:dyDescent="0.25">
      <c r="A255" s="3" t="str">
        <f t="shared" si="3"/>
        <v>IEMG_44594</v>
      </c>
      <c r="B255" t="s">
        <v>56</v>
      </c>
      <c r="C255" s="1">
        <v>44594</v>
      </c>
      <c r="D255">
        <v>59.86</v>
      </c>
    </row>
    <row r="256" spans="1:4" x14ac:dyDescent="0.25">
      <c r="A256" s="3" t="str">
        <f t="shared" si="3"/>
        <v>IEUS_44594</v>
      </c>
      <c r="B256" t="s">
        <v>57</v>
      </c>
      <c r="C256" s="1">
        <v>44594</v>
      </c>
      <c r="D256">
        <v>66.28</v>
      </c>
    </row>
    <row r="257" spans="1:4" x14ac:dyDescent="0.25">
      <c r="A257" s="3" t="str">
        <f t="shared" si="3"/>
        <v>IEVL.L_44594</v>
      </c>
      <c r="B257" t="s">
        <v>58</v>
      </c>
      <c r="C257" s="1">
        <v>44594</v>
      </c>
      <c r="D257">
        <v>7.6139999999999999</v>
      </c>
    </row>
    <row r="258" spans="1:4" x14ac:dyDescent="0.25">
      <c r="A258" s="3" t="str">
        <f t="shared" si="3"/>
        <v>IGF_44594</v>
      </c>
      <c r="B258" t="s">
        <v>59</v>
      </c>
      <c r="C258" s="1">
        <v>44594</v>
      </c>
      <c r="D258">
        <v>47.85</v>
      </c>
    </row>
    <row r="259" spans="1:4" x14ac:dyDescent="0.25">
      <c r="A259" s="3" t="str">
        <f t="shared" ref="A259:A322" si="4">CONCATENATE(B259,"_",C259)</f>
        <v>INDA_44594</v>
      </c>
      <c r="B259" t="s">
        <v>60</v>
      </c>
      <c r="C259" s="1">
        <v>44594</v>
      </c>
      <c r="D259">
        <v>46.16</v>
      </c>
    </row>
    <row r="260" spans="1:4" x14ac:dyDescent="0.25">
      <c r="A260" s="3" t="str">
        <f t="shared" si="4"/>
        <v>IUMO.L_44594</v>
      </c>
      <c r="B260" t="s">
        <v>61</v>
      </c>
      <c r="C260" s="1">
        <v>44594</v>
      </c>
      <c r="D260">
        <v>11.445</v>
      </c>
    </row>
    <row r="261" spans="1:4" x14ac:dyDescent="0.25">
      <c r="A261" s="3" t="str">
        <f t="shared" si="4"/>
        <v>IUVL.L_44594</v>
      </c>
      <c r="B261" t="s">
        <v>62</v>
      </c>
      <c r="C261" s="1">
        <v>44594</v>
      </c>
      <c r="D261">
        <v>9.298</v>
      </c>
    </row>
    <row r="262" spans="1:4" x14ac:dyDescent="0.25">
      <c r="A262" s="3" t="str">
        <f t="shared" si="4"/>
        <v>IVV_44594</v>
      </c>
      <c r="B262" t="s">
        <v>63</v>
      </c>
      <c r="C262" s="1">
        <v>44594</v>
      </c>
      <c r="D262">
        <v>459.26</v>
      </c>
    </row>
    <row r="263" spans="1:4" x14ac:dyDescent="0.25">
      <c r="A263" s="3" t="str">
        <f t="shared" si="4"/>
        <v>IWM_44594</v>
      </c>
      <c r="B263" t="s">
        <v>64</v>
      </c>
      <c r="C263" s="1">
        <v>44594</v>
      </c>
      <c r="D263">
        <v>201.34</v>
      </c>
    </row>
    <row r="264" spans="1:4" x14ac:dyDescent="0.25">
      <c r="A264" s="3" t="str">
        <f t="shared" si="4"/>
        <v>IXN_44594</v>
      </c>
      <c r="B264" t="s">
        <v>65</v>
      </c>
      <c r="C264" s="1">
        <v>44594</v>
      </c>
      <c r="D264">
        <v>60.16</v>
      </c>
    </row>
    <row r="265" spans="1:4" x14ac:dyDescent="0.25">
      <c r="A265" s="3" t="str">
        <f t="shared" si="4"/>
        <v>JPEA.L_44594</v>
      </c>
      <c r="B265" t="s">
        <v>66</v>
      </c>
      <c r="C265" s="1">
        <v>44594</v>
      </c>
      <c r="D265">
        <v>5.8049999999999997</v>
      </c>
    </row>
    <row r="266" spans="1:4" x14ac:dyDescent="0.25">
      <c r="A266" s="3" t="str">
        <f t="shared" si="4"/>
        <v>JPM_44594</v>
      </c>
      <c r="B266" t="s">
        <v>67</v>
      </c>
      <c r="C266" s="1">
        <v>44594</v>
      </c>
      <c r="D266">
        <v>149.94</v>
      </c>
    </row>
    <row r="267" spans="1:4" x14ac:dyDescent="0.25">
      <c r="A267" s="3" t="str">
        <f t="shared" si="4"/>
        <v>KR_44594</v>
      </c>
      <c r="B267" t="s">
        <v>68</v>
      </c>
      <c r="C267" s="1">
        <v>44594</v>
      </c>
      <c r="D267">
        <v>43.9</v>
      </c>
    </row>
    <row r="268" spans="1:4" x14ac:dyDescent="0.25">
      <c r="A268" s="3" t="str">
        <f t="shared" si="4"/>
        <v>LQD_44594</v>
      </c>
      <c r="B268" t="s">
        <v>69</v>
      </c>
      <c r="C268" s="1">
        <v>44594</v>
      </c>
      <c r="D268">
        <v>127.47799999999999</v>
      </c>
    </row>
    <row r="269" spans="1:4" x14ac:dyDescent="0.25">
      <c r="A269" s="3" t="str">
        <f t="shared" si="4"/>
        <v>MCHI_44594</v>
      </c>
      <c r="B269" t="s">
        <v>70</v>
      </c>
      <c r="C269" s="1">
        <v>44594</v>
      </c>
      <c r="D269">
        <v>62.45</v>
      </c>
    </row>
    <row r="270" spans="1:4" x14ac:dyDescent="0.25">
      <c r="A270" s="3" t="str">
        <f t="shared" si="4"/>
        <v>MVEU.L_44594</v>
      </c>
      <c r="B270" t="s">
        <v>71</v>
      </c>
      <c r="C270" s="1">
        <v>44594</v>
      </c>
      <c r="D270">
        <v>54.36</v>
      </c>
    </row>
    <row r="271" spans="1:4" x14ac:dyDescent="0.25">
      <c r="A271" s="3" t="str">
        <f t="shared" si="4"/>
        <v>OGN_44594</v>
      </c>
      <c r="B271" t="s">
        <v>72</v>
      </c>
      <c r="C271" s="1">
        <v>44594</v>
      </c>
      <c r="D271">
        <v>33.070999999999998</v>
      </c>
    </row>
    <row r="272" spans="1:4" x14ac:dyDescent="0.25">
      <c r="A272" s="3" t="str">
        <f t="shared" si="4"/>
        <v>PG_44594</v>
      </c>
      <c r="B272" t="s">
        <v>73</v>
      </c>
      <c r="C272" s="1">
        <v>44594</v>
      </c>
      <c r="D272">
        <v>162.6</v>
      </c>
    </row>
    <row r="273" spans="1:4" x14ac:dyDescent="0.25">
      <c r="A273" s="3" t="str">
        <f t="shared" si="4"/>
        <v>PPL_44594</v>
      </c>
      <c r="B273" t="s">
        <v>74</v>
      </c>
      <c r="C273" s="1">
        <v>44594</v>
      </c>
      <c r="D273">
        <v>29.71</v>
      </c>
    </row>
    <row r="274" spans="1:4" x14ac:dyDescent="0.25">
      <c r="A274" s="3" t="str">
        <f t="shared" si="4"/>
        <v>PRU_44594</v>
      </c>
      <c r="B274" t="s">
        <v>75</v>
      </c>
      <c r="C274" s="1">
        <v>44594</v>
      </c>
      <c r="D274">
        <v>113.651</v>
      </c>
    </row>
    <row r="275" spans="1:4" x14ac:dyDescent="0.25">
      <c r="A275" s="3" t="str">
        <f t="shared" si="4"/>
        <v>PYPL_44594</v>
      </c>
      <c r="B275" t="s">
        <v>76</v>
      </c>
      <c r="C275" s="1">
        <v>44594</v>
      </c>
      <c r="D275">
        <v>132.57</v>
      </c>
    </row>
    <row r="276" spans="1:4" x14ac:dyDescent="0.25">
      <c r="A276" s="3" t="str">
        <f t="shared" si="4"/>
        <v>RE_44594</v>
      </c>
      <c r="B276" t="s">
        <v>77</v>
      </c>
      <c r="C276" s="1">
        <v>44594</v>
      </c>
      <c r="D276">
        <v>290.20999999999998</v>
      </c>
    </row>
    <row r="277" spans="1:4" x14ac:dyDescent="0.25">
      <c r="A277" s="3" t="str">
        <f t="shared" si="4"/>
        <v>REET_44594</v>
      </c>
      <c r="B277" t="s">
        <v>78</v>
      </c>
      <c r="C277" s="1">
        <v>44594</v>
      </c>
      <c r="D277">
        <v>28.83</v>
      </c>
    </row>
    <row r="278" spans="1:4" x14ac:dyDescent="0.25">
      <c r="A278" s="3" t="str">
        <f t="shared" si="4"/>
        <v>ROL_44594</v>
      </c>
      <c r="B278" t="s">
        <v>79</v>
      </c>
      <c r="C278" s="1">
        <v>44594</v>
      </c>
      <c r="D278">
        <v>31.356000000000002</v>
      </c>
    </row>
    <row r="279" spans="1:4" x14ac:dyDescent="0.25">
      <c r="A279" s="3" t="str">
        <f t="shared" si="4"/>
        <v>ROST_44594</v>
      </c>
      <c r="B279" t="s">
        <v>80</v>
      </c>
      <c r="C279" s="1">
        <v>44594</v>
      </c>
      <c r="D279">
        <v>97.33</v>
      </c>
    </row>
    <row r="280" spans="1:4" x14ac:dyDescent="0.25">
      <c r="A280" s="3" t="str">
        <f t="shared" si="4"/>
        <v>SEGA.L_44594</v>
      </c>
      <c r="B280" t="s">
        <v>81</v>
      </c>
      <c r="C280" s="1">
        <v>44594</v>
      </c>
      <c r="D280">
        <v>107.32</v>
      </c>
    </row>
    <row r="281" spans="1:4" x14ac:dyDescent="0.25">
      <c r="A281" s="3" t="str">
        <f t="shared" si="4"/>
        <v>SHY_44594</v>
      </c>
      <c r="B281" t="s">
        <v>82</v>
      </c>
      <c r="C281" s="1">
        <v>44594</v>
      </c>
      <c r="D281">
        <v>84.914000000000001</v>
      </c>
    </row>
    <row r="282" spans="1:4" x14ac:dyDescent="0.25">
      <c r="A282" s="3" t="str">
        <f t="shared" si="4"/>
        <v>SLV_44594</v>
      </c>
      <c r="B282" t="s">
        <v>83</v>
      </c>
      <c r="C282" s="1">
        <v>44594</v>
      </c>
      <c r="D282">
        <v>20.93</v>
      </c>
    </row>
    <row r="283" spans="1:4" x14ac:dyDescent="0.25">
      <c r="A283" s="3" t="str">
        <f t="shared" si="4"/>
        <v>SPMV.L_44594</v>
      </c>
      <c r="B283" t="s">
        <v>84</v>
      </c>
      <c r="C283" s="1">
        <v>44594</v>
      </c>
      <c r="D283">
        <v>80.78</v>
      </c>
    </row>
    <row r="284" spans="1:4" x14ac:dyDescent="0.25">
      <c r="A284" s="3" t="str">
        <f t="shared" si="4"/>
        <v>TLT_44594</v>
      </c>
      <c r="B284" t="s">
        <v>85</v>
      </c>
      <c r="C284" s="1">
        <v>44594</v>
      </c>
      <c r="D284">
        <v>142.012</v>
      </c>
    </row>
    <row r="285" spans="1:4" x14ac:dyDescent="0.25">
      <c r="A285" s="3" t="str">
        <f t="shared" si="4"/>
        <v>UNH_44594</v>
      </c>
      <c r="B285" t="s">
        <v>86</v>
      </c>
      <c r="C285" s="1">
        <v>44594</v>
      </c>
      <c r="D285">
        <v>479.78</v>
      </c>
    </row>
    <row r="286" spans="1:4" x14ac:dyDescent="0.25">
      <c r="A286" s="3" t="str">
        <f t="shared" si="4"/>
        <v>URI_44594</v>
      </c>
      <c r="B286" t="s">
        <v>87</v>
      </c>
      <c r="C286" s="1">
        <v>44594</v>
      </c>
      <c r="D286">
        <v>326.22000000000003</v>
      </c>
    </row>
    <row r="287" spans="1:4" x14ac:dyDescent="0.25">
      <c r="A287" s="3" t="str">
        <f t="shared" si="4"/>
        <v>V_44594</v>
      </c>
      <c r="B287" t="s">
        <v>88</v>
      </c>
      <c r="C287" s="1">
        <v>44594</v>
      </c>
      <c r="D287">
        <v>235.03800000000001</v>
      </c>
    </row>
    <row r="288" spans="1:4" x14ac:dyDescent="0.25">
      <c r="A288" s="3" t="str">
        <f t="shared" si="4"/>
        <v>VRSK_44594</v>
      </c>
      <c r="B288" t="s">
        <v>89</v>
      </c>
      <c r="C288" s="1">
        <v>44594</v>
      </c>
      <c r="D288">
        <v>200.11</v>
      </c>
    </row>
    <row r="289" spans="1:4" x14ac:dyDescent="0.25">
      <c r="A289" s="3" t="str">
        <f t="shared" si="4"/>
        <v>VXX_44594</v>
      </c>
      <c r="B289" t="s">
        <v>90</v>
      </c>
      <c r="C289" s="1">
        <v>44594</v>
      </c>
      <c r="D289">
        <v>19.420000000000002</v>
      </c>
    </row>
    <row r="290" spans="1:4" x14ac:dyDescent="0.25">
      <c r="A290" s="3" t="str">
        <f t="shared" si="4"/>
        <v>WRK_44594</v>
      </c>
      <c r="B290" t="s">
        <v>91</v>
      </c>
      <c r="C290" s="1">
        <v>44594</v>
      </c>
      <c r="D290">
        <v>45.618000000000002</v>
      </c>
    </row>
    <row r="291" spans="1:4" x14ac:dyDescent="0.25">
      <c r="A291" s="3" t="str">
        <f t="shared" si="4"/>
        <v>XLB_44594</v>
      </c>
      <c r="B291" t="s">
        <v>92</v>
      </c>
      <c r="C291" s="1">
        <v>44594</v>
      </c>
      <c r="D291">
        <v>86.02</v>
      </c>
    </row>
    <row r="292" spans="1:4" x14ac:dyDescent="0.25">
      <c r="A292" s="3" t="str">
        <f t="shared" si="4"/>
        <v>XLC_44594</v>
      </c>
      <c r="B292" t="s">
        <v>93</v>
      </c>
      <c r="C292" s="1">
        <v>44594</v>
      </c>
      <c r="D292">
        <v>76.08</v>
      </c>
    </row>
    <row r="293" spans="1:4" x14ac:dyDescent="0.25">
      <c r="A293" s="3" t="str">
        <f t="shared" si="4"/>
        <v>XLE_44594</v>
      </c>
      <c r="B293" t="s">
        <v>94</v>
      </c>
      <c r="C293" s="1">
        <v>44594</v>
      </c>
      <c r="D293">
        <v>68.489999999999995</v>
      </c>
    </row>
    <row r="294" spans="1:4" x14ac:dyDescent="0.25">
      <c r="A294" s="3" t="str">
        <f t="shared" si="4"/>
        <v>XLF_44594</v>
      </c>
      <c r="B294" t="s">
        <v>95</v>
      </c>
      <c r="C294" s="1">
        <v>44594</v>
      </c>
      <c r="D294">
        <v>39.869999999999997</v>
      </c>
    </row>
    <row r="295" spans="1:4" x14ac:dyDescent="0.25">
      <c r="A295" s="3" t="str">
        <f t="shared" si="4"/>
        <v>XLI_44594</v>
      </c>
      <c r="B295" t="s">
        <v>96</v>
      </c>
      <c r="C295" s="1">
        <v>44594</v>
      </c>
      <c r="D295">
        <v>102.84</v>
      </c>
    </row>
    <row r="296" spans="1:4" x14ac:dyDescent="0.25">
      <c r="A296" s="3" t="str">
        <f t="shared" si="4"/>
        <v>XLK_44594</v>
      </c>
      <c r="B296" t="s">
        <v>97</v>
      </c>
      <c r="C296" s="1">
        <v>44594</v>
      </c>
      <c r="D296">
        <v>163.71</v>
      </c>
    </row>
    <row r="297" spans="1:4" x14ac:dyDescent="0.25">
      <c r="A297" s="3" t="str">
        <f t="shared" si="4"/>
        <v>XLP_44594</v>
      </c>
      <c r="B297" t="s">
        <v>98</v>
      </c>
      <c r="C297" s="1">
        <v>44594</v>
      </c>
      <c r="D297">
        <v>76.81</v>
      </c>
    </row>
    <row r="298" spans="1:4" x14ac:dyDescent="0.25">
      <c r="A298" s="3" t="str">
        <f t="shared" si="4"/>
        <v>XLU_44594</v>
      </c>
      <c r="B298" t="s">
        <v>99</v>
      </c>
      <c r="C298" s="1">
        <v>44594</v>
      </c>
      <c r="D298">
        <v>69.34</v>
      </c>
    </row>
    <row r="299" spans="1:4" x14ac:dyDescent="0.25">
      <c r="A299" s="3" t="str">
        <f t="shared" si="4"/>
        <v>XLV_44594</v>
      </c>
      <c r="B299" t="s">
        <v>100</v>
      </c>
      <c r="C299" s="1">
        <v>44594</v>
      </c>
      <c r="D299">
        <v>133.35</v>
      </c>
    </row>
    <row r="300" spans="1:4" x14ac:dyDescent="0.25">
      <c r="A300" s="3" t="str">
        <f t="shared" si="4"/>
        <v>XLY_44594</v>
      </c>
      <c r="B300" t="s">
        <v>101</v>
      </c>
      <c r="C300" s="1">
        <v>44594</v>
      </c>
      <c r="D300">
        <v>184.96</v>
      </c>
    </row>
    <row r="301" spans="1:4" x14ac:dyDescent="0.25">
      <c r="A301" s="3" t="str">
        <f t="shared" si="4"/>
        <v>XOM_44594</v>
      </c>
      <c r="B301" t="s">
        <v>102</v>
      </c>
      <c r="C301" s="1">
        <v>44594</v>
      </c>
      <c r="D301">
        <v>79.736000000000004</v>
      </c>
    </row>
    <row r="302" spans="1:4" x14ac:dyDescent="0.25">
      <c r="A302" s="3" t="str">
        <f t="shared" si="4"/>
        <v>ABBV_44595</v>
      </c>
      <c r="B302" t="s">
        <v>3</v>
      </c>
      <c r="C302" s="1">
        <v>44595</v>
      </c>
      <c r="D302">
        <v>140.72999999999999</v>
      </c>
    </row>
    <row r="303" spans="1:4" x14ac:dyDescent="0.25">
      <c r="A303" s="3" t="str">
        <f t="shared" si="4"/>
        <v>ACN_44595</v>
      </c>
      <c r="B303" t="s">
        <v>4</v>
      </c>
      <c r="C303" s="1">
        <v>44595</v>
      </c>
      <c r="D303">
        <v>345.55</v>
      </c>
    </row>
    <row r="304" spans="1:4" x14ac:dyDescent="0.25">
      <c r="A304" s="3" t="str">
        <f t="shared" si="4"/>
        <v>AEP_44595</v>
      </c>
      <c r="B304" t="s">
        <v>5</v>
      </c>
      <c r="C304" s="1">
        <v>44595</v>
      </c>
      <c r="D304">
        <v>89.41</v>
      </c>
    </row>
    <row r="305" spans="1:4" x14ac:dyDescent="0.25">
      <c r="A305" s="3" t="str">
        <f t="shared" si="4"/>
        <v>AIZ_44595</v>
      </c>
      <c r="B305" t="s">
        <v>6</v>
      </c>
      <c r="C305" s="1">
        <v>44595</v>
      </c>
      <c r="D305">
        <v>151.16900000000001</v>
      </c>
    </row>
    <row r="306" spans="1:4" x14ac:dyDescent="0.25">
      <c r="A306" s="3" t="str">
        <f t="shared" si="4"/>
        <v>ALLE_44595</v>
      </c>
      <c r="B306" t="s">
        <v>7</v>
      </c>
      <c r="C306" s="1">
        <v>44595</v>
      </c>
      <c r="D306">
        <v>116.11</v>
      </c>
    </row>
    <row r="307" spans="1:4" x14ac:dyDescent="0.25">
      <c r="A307" s="3" t="str">
        <f t="shared" si="4"/>
        <v>AMAT_44595</v>
      </c>
      <c r="B307" t="s">
        <v>8</v>
      </c>
      <c r="C307" s="1">
        <v>44595</v>
      </c>
      <c r="D307">
        <v>136.26400000000001</v>
      </c>
    </row>
    <row r="308" spans="1:4" x14ac:dyDescent="0.25">
      <c r="A308" s="3" t="str">
        <f t="shared" si="4"/>
        <v>AMP_44595</v>
      </c>
      <c r="B308" t="s">
        <v>9</v>
      </c>
      <c r="C308" s="1">
        <v>44595</v>
      </c>
      <c r="D308">
        <v>303.173</v>
      </c>
    </row>
    <row r="309" spans="1:4" x14ac:dyDescent="0.25">
      <c r="A309" s="3" t="str">
        <f t="shared" si="4"/>
        <v>AMZN_44595</v>
      </c>
      <c r="B309" t="s">
        <v>10</v>
      </c>
      <c r="C309" s="1">
        <v>44595</v>
      </c>
      <c r="D309">
        <v>2776.91</v>
      </c>
    </row>
    <row r="310" spans="1:4" x14ac:dyDescent="0.25">
      <c r="A310" s="3" t="str">
        <f t="shared" si="4"/>
        <v>AVB_44595</v>
      </c>
      <c r="B310" t="s">
        <v>11</v>
      </c>
      <c r="C310" s="1">
        <v>44595</v>
      </c>
      <c r="D310">
        <v>250.21</v>
      </c>
    </row>
    <row r="311" spans="1:4" x14ac:dyDescent="0.25">
      <c r="A311" s="3" t="str">
        <f t="shared" si="4"/>
        <v>AVY_44595</v>
      </c>
      <c r="B311" t="s">
        <v>12</v>
      </c>
      <c r="C311" s="1">
        <v>44595</v>
      </c>
      <c r="D311">
        <v>192.38499999999999</v>
      </c>
    </row>
    <row r="312" spans="1:4" x14ac:dyDescent="0.25">
      <c r="A312" s="3" t="str">
        <f t="shared" si="4"/>
        <v>AXP_44595</v>
      </c>
      <c r="B312" t="s">
        <v>13</v>
      </c>
      <c r="C312" s="1">
        <v>44595</v>
      </c>
      <c r="D312">
        <v>184.04</v>
      </c>
    </row>
    <row r="313" spans="1:4" x14ac:dyDescent="0.25">
      <c r="A313" s="3" t="str">
        <f t="shared" si="4"/>
        <v>BDX_44595</v>
      </c>
      <c r="B313" t="s">
        <v>14</v>
      </c>
      <c r="C313" s="1">
        <v>44595</v>
      </c>
      <c r="D313">
        <v>270.58</v>
      </c>
    </row>
    <row r="314" spans="1:4" x14ac:dyDescent="0.25">
      <c r="A314" s="3" t="str">
        <f t="shared" si="4"/>
        <v>BF-B_44595</v>
      </c>
      <c r="B314" t="s">
        <v>15</v>
      </c>
      <c r="C314" s="1">
        <v>44595</v>
      </c>
      <c r="D314">
        <v>68.040000000000006</v>
      </c>
    </row>
    <row r="315" spans="1:4" x14ac:dyDescent="0.25">
      <c r="A315" s="3" t="str">
        <f t="shared" si="4"/>
        <v>BMY_44595</v>
      </c>
      <c r="B315" t="s">
        <v>16</v>
      </c>
      <c r="C315" s="1">
        <v>44595</v>
      </c>
      <c r="D315">
        <v>64.069999999999993</v>
      </c>
    </row>
    <row r="316" spans="1:4" x14ac:dyDescent="0.25">
      <c r="A316" s="3" t="str">
        <f t="shared" si="4"/>
        <v>BR_44595</v>
      </c>
      <c r="B316" t="s">
        <v>17</v>
      </c>
      <c r="C316" s="1">
        <v>44595</v>
      </c>
      <c r="D316">
        <v>148.38999999999999</v>
      </c>
    </row>
    <row r="317" spans="1:4" x14ac:dyDescent="0.25">
      <c r="A317" s="3" t="str">
        <f t="shared" si="4"/>
        <v>CARR_44595</v>
      </c>
      <c r="B317" t="s">
        <v>18</v>
      </c>
      <c r="C317" s="1">
        <v>44595</v>
      </c>
      <c r="D317">
        <v>46.24</v>
      </c>
    </row>
    <row r="318" spans="1:4" x14ac:dyDescent="0.25">
      <c r="A318" s="3" t="str">
        <f t="shared" si="4"/>
        <v>CDW_44595</v>
      </c>
      <c r="B318" t="s">
        <v>19</v>
      </c>
      <c r="C318" s="1">
        <v>44595</v>
      </c>
      <c r="D318">
        <v>192.399</v>
      </c>
    </row>
    <row r="319" spans="1:4" x14ac:dyDescent="0.25">
      <c r="A319" s="3" t="str">
        <f t="shared" si="4"/>
        <v>CE_44595</v>
      </c>
      <c r="B319" t="s">
        <v>20</v>
      </c>
      <c r="C319" s="1">
        <v>44595</v>
      </c>
      <c r="D319">
        <v>159.15899999999999</v>
      </c>
    </row>
    <row r="320" spans="1:4" x14ac:dyDescent="0.25">
      <c r="A320" s="3" t="str">
        <f t="shared" si="4"/>
        <v>CHTR_44595</v>
      </c>
      <c r="B320" t="s">
        <v>21</v>
      </c>
      <c r="C320" s="1">
        <v>44595</v>
      </c>
      <c r="D320">
        <v>610.45000000000005</v>
      </c>
    </row>
    <row r="321" spans="1:4" x14ac:dyDescent="0.25">
      <c r="A321" s="3" t="str">
        <f t="shared" si="4"/>
        <v>CNC_44595</v>
      </c>
      <c r="B321" t="s">
        <v>22</v>
      </c>
      <c r="C321" s="1">
        <v>44595</v>
      </c>
      <c r="D321">
        <v>81.53</v>
      </c>
    </row>
    <row r="322" spans="1:4" x14ac:dyDescent="0.25">
      <c r="A322" s="3" t="str">
        <f t="shared" si="4"/>
        <v>CNP_44595</v>
      </c>
      <c r="B322" t="s">
        <v>23</v>
      </c>
      <c r="C322" s="1">
        <v>44595</v>
      </c>
      <c r="D322">
        <v>27.972000000000001</v>
      </c>
    </row>
    <row r="323" spans="1:4" x14ac:dyDescent="0.25">
      <c r="A323" s="3" t="str">
        <f t="shared" ref="A323:A386" si="5">CONCATENATE(B323,"_",C323)</f>
        <v>COP_44595</v>
      </c>
      <c r="B323" t="s">
        <v>24</v>
      </c>
      <c r="C323" s="1">
        <v>44595</v>
      </c>
      <c r="D323">
        <v>90.415000000000006</v>
      </c>
    </row>
    <row r="324" spans="1:4" x14ac:dyDescent="0.25">
      <c r="A324" s="3" t="str">
        <f t="shared" si="5"/>
        <v>CTAS_44595</v>
      </c>
      <c r="B324" t="s">
        <v>25</v>
      </c>
      <c r="C324" s="1">
        <v>44595</v>
      </c>
      <c r="D324">
        <v>384.10599999999999</v>
      </c>
    </row>
    <row r="325" spans="1:4" x14ac:dyDescent="0.25">
      <c r="A325" s="3" t="str">
        <f t="shared" si="5"/>
        <v>CZR_44595</v>
      </c>
      <c r="B325" t="s">
        <v>26</v>
      </c>
      <c r="C325" s="1">
        <v>44595</v>
      </c>
      <c r="D325">
        <v>76.36</v>
      </c>
    </row>
    <row r="326" spans="1:4" x14ac:dyDescent="0.25">
      <c r="A326" s="3" t="str">
        <f t="shared" si="5"/>
        <v>DG_44595</v>
      </c>
      <c r="B326" t="s">
        <v>27</v>
      </c>
      <c r="C326" s="1">
        <v>44595</v>
      </c>
      <c r="D326">
        <v>205.37</v>
      </c>
    </row>
    <row r="327" spans="1:4" x14ac:dyDescent="0.25">
      <c r="A327" s="3" t="str">
        <f t="shared" si="5"/>
        <v>DPZ_44595</v>
      </c>
      <c r="B327" t="s">
        <v>28</v>
      </c>
      <c r="C327" s="1">
        <v>44595</v>
      </c>
      <c r="D327">
        <v>443.79</v>
      </c>
    </row>
    <row r="328" spans="1:4" x14ac:dyDescent="0.25">
      <c r="A328" s="3" t="str">
        <f t="shared" si="5"/>
        <v>DRE_44595</v>
      </c>
      <c r="B328" t="s">
        <v>29</v>
      </c>
      <c r="C328" s="1">
        <v>44595</v>
      </c>
      <c r="D328">
        <v>58.497999999999998</v>
      </c>
    </row>
    <row r="329" spans="1:4" x14ac:dyDescent="0.25">
      <c r="A329" s="3" t="str">
        <f t="shared" si="5"/>
        <v>DXC_44595</v>
      </c>
      <c r="B329" t="s">
        <v>30</v>
      </c>
      <c r="C329" s="1">
        <v>44595</v>
      </c>
      <c r="D329">
        <v>34.909999999999997</v>
      </c>
    </row>
    <row r="330" spans="1:4" x14ac:dyDescent="0.25">
      <c r="A330" s="3" t="str">
        <f t="shared" si="5"/>
        <v>EWA_44595</v>
      </c>
      <c r="B330" t="s">
        <v>31</v>
      </c>
      <c r="C330" s="1">
        <v>44595</v>
      </c>
      <c r="D330">
        <v>23.02</v>
      </c>
    </row>
    <row r="331" spans="1:4" x14ac:dyDescent="0.25">
      <c r="A331" s="3" t="str">
        <f t="shared" si="5"/>
        <v>EWC_44595</v>
      </c>
      <c r="B331" t="s">
        <v>32</v>
      </c>
      <c r="C331" s="1">
        <v>44595</v>
      </c>
      <c r="D331">
        <v>38.18</v>
      </c>
    </row>
    <row r="332" spans="1:4" x14ac:dyDescent="0.25">
      <c r="A332" s="3" t="str">
        <f t="shared" si="5"/>
        <v>EWG_44595</v>
      </c>
      <c r="B332" t="s">
        <v>33</v>
      </c>
      <c r="C332" s="1">
        <v>44595</v>
      </c>
      <c r="D332">
        <v>32.07</v>
      </c>
    </row>
    <row r="333" spans="1:4" x14ac:dyDescent="0.25">
      <c r="A333" s="3" t="str">
        <f t="shared" si="5"/>
        <v>EWH_44595</v>
      </c>
      <c r="B333" t="s">
        <v>34</v>
      </c>
      <c r="C333" s="1">
        <v>44595</v>
      </c>
      <c r="D333">
        <v>23.75</v>
      </c>
    </row>
    <row r="334" spans="1:4" x14ac:dyDescent="0.25">
      <c r="A334" s="3" t="str">
        <f t="shared" si="5"/>
        <v>EWJ_44595</v>
      </c>
      <c r="B334" t="s">
        <v>35</v>
      </c>
      <c r="C334" s="1">
        <v>44595</v>
      </c>
      <c r="D334">
        <v>63.72</v>
      </c>
    </row>
    <row r="335" spans="1:4" x14ac:dyDescent="0.25">
      <c r="A335" s="3" t="str">
        <f t="shared" si="5"/>
        <v>EWL_44595</v>
      </c>
      <c r="B335" t="s">
        <v>36</v>
      </c>
      <c r="C335" s="1">
        <v>44595</v>
      </c>
      <c r="D335">
        <v>48.98</v>
      </c>
    </row>
    <row r="336" spans="1:4" x14ac:dyDescent="0.25">
      <c r="A336" s="3" t="str">
        <f t="shared" si="5"/>
        <v>EWQ_44595</v>
      </c>
      <c r="B336" t="s">
        <v>37</v>
      </c>
      <c r="C336" s="1">
        <v>44595</v>
      </c>
      <c r="D336">
        <v>38.119999999999997</v>
      </c>
    </row>
    <row r="337" spans="1:4" x14ac:dyDescent="0.25">
      <c r="A337" s="3" t="str">
        <f t="shared" si="5"/>
        <v>EWT_44595</v>
      </c>
      <c r="B337" t="s">
        <v>38</v>
      </c>
      <c r="C337" s="1">
        <v>44595</v>
      </c>
      <c r="D337">
        <v>64.59</v>
      </c>
    </row>
    <row r="338" spans="1:4" x14ac:dyDescent="0.25">
      <c r="A338" s="3" t="str">
        <f t="shared" si="5"/>
        <v>EWU_44595</v>
      </c>
      <c r="B338" t="s">
        <v>39</v>
      </c>
      <c r="C338" s="1">
        <v>44595</v>
      </c>
      <c r="D338">
        <v>34.24</v>
      </c>
    </row>
    <row r="339" spans="1:4" x14ac:dyDescent="0.25">
      <c r="A339" s="3" t="str">
        <f t="shared" si="5"/>
        <v>EWY_44595</v>
      </c>
      <c r="B339" t="s">
        <v>40</v>
      </c>
      <c r="C339" s="1">
        <v>44595</v>
      </c>
      <c r="D339">
        <v>71.98</v>
      </c>
    </row>
    <row r="340" spans="1:4" x14ac:dyDescent="0.25">
      <c r="A340" s="3" t="str">
        <f t="shared" si="5"/>
        <v>EWZ_44595</v>
      </c>
      <c r="B340" t="s">
        <v>41</v>
      </c>
      <c r="C340" s="1">
        <v>44595</v>
      </c>
      <c r="D340">
        <v>31.69</v>
      </c>
    </row>
    <row r="341" spans="1:4" x14ac:dyDescent="0.25">
      <c r="A341" s="3" t="str">
        <f t="shared" si="5"/>
        <v>FB_44595</v>
      </c>
      <c r="B341" t="s">
        <v>42</v>
      </c>
      <c r="C341" s="1">
        <v>44595</v>
      </c>
      <c r="D341">
        <v>237.76</v>
      </c>
    </row>
    <row r="342" spans="1:4" x14ac:dyDescent="0.25">
      <c r="A342" s="3" t="str">
        <f t="shared" si="5"/>
        <v>FTV_44595</v>
      </c>
      <c r="B342" t="s">
        <v>43</v>
      </c>
      <c r="C342" s="1">
        <v>44595</v>
      </c>
      <c r="D342">
        <v>65.975999999999999</v>
      </c>
    </row>
    <row r="343" spans="1:4" x14ac:dyDescent="0.25">
      <c r="A343" s="3" t="str">
        <f t="shared" si="5"/>
        <v>GOOG_44595</v>
      </c>
      <c r="B343" t="s">
        <v>44</v>
      </c>
      <c r="C343" s="1">
        <v>44595</v>
      </c>
      <c r="D343">
        <v>2853.01</v>
      </c>
    </row>
    <row r="344" spans="1:4" x14ac:dyDescent="0.25">
      <c r="A344" s="3" t="str">
        <f t="shared" si="5"/>
        <v>GPC_44595</v>
      </c>
      <c r="B344" t="s">
        <v>45</v>
      </c>
      <c r="C344" s="1">
        <v>44595</v>
      </c>
      <c r="D344">
        <v>131.809</v>
      </c>
    </row>
    <row r="345" spans="1:4" x14ac:dyDescent="0.25">
      <c r="A345" s="3" t="str">
        <f t="shared" si="5"/>
        <v>GSG_44595</v>
      </c>
      <c r="B345" t="s">
        <v>46</v>
      </c>
      <c r="C345" s="1">
        <v>44595</v>
      </c>
      <c r="D345">
        <v>19.399999999999999</v>
      </c>
    </row>
    <row r="346" spans="1:4" x14ac:dyDescent="0.25">
      <c r="A346" s="3" t="str">
        <f t="shared" si="5"/>
        <v>HIG_44595</v>
      </c>
      <c r="B346" t="s">
        <v>47</v>
      </c>
      <c r="C346" s="1">
        <v>44595</v>
      </c>
      <c r="D346">
        <v>71.796999999999997</v>
      </c>
    </row>
    <row r="347" spans="1:4" x14ac:dyDescent="0.25">
      <c r="A347" s="3" t="str">
        <f t="shared" si="5"/>
        <v>HIGH.L_44595</v>
      </c>
      <c r="B347" t="s">
        <v>48</v>
      </c>
      <c r="C347" s="1">
        <v>44595</v>
      </c>
      <c r="D347">
        <v>5.4130000000000003</v>
      </c>
    </row>
    <row r="348" spans="1:4" x14ac:dyDescent="0.25">
      <c r="A348" s="3" t="str">
        <f t="shared" si="5"/>
        <v>HST_44595</v>
      </c>
      <c r="B348" t="s">
        <v>49</v>
      </c>
      <c r="C348" s="1">
        <v>44595</v>
      </c>
      <c r="D348">
        <v>17.079999999999998</v>
      </c>
    </row>
    <row r="349" spans="1:4" x14ac:dyDescent="0.25">
      <c r="A349" s="3" t="str">
        <f t="shared" si="5"/>
        <v>HYG_44595</v>
      </c>
      <c r="B349" t="s">
        <v>50</v>
      </c>
      <c r="C349" s="1">
        <v>44595</v>
      </c>
      <c r="D349">
        <v>83.790999999999997</v>
      </c>
    </row>
    <row r="350" spans="1:4" x14ac:dyDescent="0.25">
      <c r="A350" s="3" t="str">
        <f t="shared" si="5"/>
        <v>IAU_44595</v>
      </c>
      <c r="B350" t="s">
        <v>51</v>
      </c>
      <c r="C350" s="1">
        <v>44595</v>
      </c>
      <c r="D350">
        <v>34.36</v>
      </c>
    </row>
    <row r="351" spans="1:4" x14ac:dyDescent="0.25">
      <c r="A351" s="3" t="str">
        <f t="shared" si="5"/>
        <v>ICLN_44595</v>
      </c>
      <c r="B351" t="s">
        <v>52</v>
      </c>
      <c r="C351" s="1">
        <v>44595</v>
      </c>
      <c r="D351">
        <v>18.170000000000002</v>
      </c>
    </row>
    <row r="352" spans="1:4" x14ac:dyDescent="0.25">
      <c r="A352" s="3" t="str">
        <f t="shared" si="5"/>
        <v>IEAA.L_44595</v>
      </c>
      <c r="B352" t="s">
        <v>53</v>
      </c>
      <c r="C352" s="1">
        <v>44595</v>
      </c>
      <c r="D352">
        <v>5.2160000000000002</v>
      </c>
    </row>
    <row r="353" spans="1:4" x14ac:dyDescent="0.25">
      <c r="A353" s="3" t="str">
        <f t="shared" si="5"/>
        <v>IEF_44595</v>
      </c>
      <c r="B353" t="s">
        <v>54</v>
      </c>
      <c r="C353" s="1">
        <v>44595</v>
      </c>
      <c r="D353">
        <v>111.959</v>
      </c>
    </row>
    <row r="354" spans="1:4" x14ac:dyDescent="0.25">
      <c r="A354" s="3" t="str">
        <f t="shared" si="5"/>
        <v>IEFM.L_44595</v>
      </c>
      <c r="B354" t="s">
        <v>55</v>
      </c>
      <c r="C354" s="1">
        <v>44595</v>
      </c>
      <c r="D354">
        <v>778.95</v>
      </c>
    </row>
    <row r="355" spans="1:4" x14ac:dyDescent="0.25">
      <c r="A355" s="3" t="str">
        <f t="shared" si="5"/>
        <v>IEMG_44595</v>
      </c>
      <c r="B355" t="s">
        <v>56</v>
      </c>
      <c r="C355" s="1">
        <v>44595</v>
      </c>
      <c r="D355">
        <v>59.22</v>
      </c>
    </row>
    <row r="356" spans="1:4" x14ac:dyDescent="0.25">
      <c r="A356" s="3" t="str">
        <f t="shared" si="5"/>
        <v>IEUS_44595</v>
      </c>
      <c r="B356" t="s">
        <v>57</v>
      </c>
      <c r="C356" s="1">
        <v>44595</v>
      </c>
      <c r="D356">
        <v>65.12</v>
      </c>
    </row>
    <row r="357" spans="1:4" x14ac:dyDescent="0.25">
      <c r="A357" s="3" t="str">
        <f t="shared" si="5"/>
        <v>IEVL.L_44595</v>
      </c>
      <c r="B357" t="s">
        <v>58</v>
      </c>
      <c r="C357" s="1">
        <v>44595</v>
      </c>
      <c r="D357">
        <v>7.5519999999999996</v>
      </c>
    </row>
    <row r="358" spans="1:4" x14ac:dyDescent="0.25">
      <c r="A358" s="3" t="str">
        <f t="shared" si="5"/>
        <v>IGF_44595</v>
      </c>
      <c r="B358" t="s">
        <v>59</v>
      </c>
      <c r="C358" s="1">
        <v>44595</v>
      </c>
      <c r="D358">
        <v>47.63</v>
      </c>
    </row>
    <row r="359" spans="1:4" x14ac:dyDescent="0.25">
      <c r="A359" s="3" t="str">
        <f t="shared" si="5"/>
        <v>INDA_44595</v>
      </c>
      <c r="B359" t="s">
        <v>60</v>
      </c>
      <c r="C359" s="1">
        <v>44595</v>
      </c>
      <c r="D359">
        <v>45.53</v>
      </c>
    </row>
    <row r="360" spans="1:4" x14ac:dyDescent="0.25">
      <c r="A360" s="3" t="str">
        <f t="shared" si="5"/>
        <v>IUMO.L_44595</v>
      </c>
      <c r="B360" t="s">
        <v>61</v>
      </c>
      <c r="C360" s="1">
        <v>44595</v>
      </c>
      <c r="D360">
        <v>11.404999999999999</v>
      </c>
    </row>
    <row r="361" spans="1:4" x14ac:dyDescent="0.25">
      <c r="A361" s="3" t="str">
        <f t="shared" si="5"/>
        <v>IUVL.L_44595</v>
      </c>
      <c r="B361" t="s">
        <v>62</v>
      </c>
      <c r="C361" s="1">
        <v>44595</v>
      </c>
      <c r="D361">
        <v>9.35</v>
      </c>
    </row>
    <row r="362" spans="1:4" x14ac:dyDescent="0.25">
      <c r="A362" s="3" t="str">
        <f t="shared" si="5"/>
        <v>IVV_44595</v>
      </c>
      <c r="B362" t="s">
        <v>63</v>
      </c>
      <c r="C362" s="1">
        <v>44595</v>
      </c>
      <c r="D362">
        <v>448.6</v>
      </c>
    </row>
    <row r="363" spans="1:4" x14ac:dyDescent="0.25">
      <c r="A363" s="3" t="str">
        <f t="shared" si="5"/>
        <v>IWM_44595</v>
      </c>
      <c r="B363" t="s">
        <v>64</v>
      </c>
      <c r="C363" s="1">
        <v>44595</v>
      </c>
      <c r="D363">
        <v>197.53</v>
      </c>
    </row>
    <row r="364" spans="1:4" x14ac:dyDescent="0.25">
      <c r="A364" s="3" t="str">
        <f t="shared" si="5"/>
        <v>IXN_44595</v>
      </c>
      <c r="B364" t="s">
        <v>65</v>
      </c>
      <c r="C364" s="1">
        <v>44595</v>
      </c>
      <c r="D364">
        <v>58.36</v>
      </c>
    </row>
    <row r="365" spans="1:4" x14ac:dyDescent="0.25">
      <c r="A365" s="3" t="str">
        <f t="shared" si="5"/>
        <v>JPEA.L_44595</v>
      </c>
      <c r="B365" t="s">
        <v>66</v>
      </c>
      <c r="C365" s="1">
        <v>44595</v>
      </c>
      <c r="D365">
        <v>5.7690000000000001</v>
      </c>
    </row>
    <row r="366" spans="1:4" x14ac:dyDescent="0.25">
      <c r="A366" s="3" t="str">
        <f t="shared" si="5"/>
        <v>JPM_44595</v>
      </c>
      <c r="B366" t="s">
        <v>67</v>
      </c>
      <c r="C366" s="1">
        <v>44595</v>
      </c>
      <c r="D366">
        <v>148.69999999999999</v>
      </c>
    </row>
    <row r="367" spans="1:4" x14ac:dyDescent="0.25">
      <c r="A367" s="3" t="str">
        <f t="shared" si="5"/>
        <v>KR_44595</v>
      </c>
      <c r="B367" t="s">
        <v>68</v>
      </c>
      <c r="C367" s="1">
        <v>44595</v>
      </c>
      <c r="D367">
        <v>44.905000000000001</v>
      </c>
    </row>
    <row r="368" spans="1:4" x14ac:dyDescent="0.25">
      <c r="A368" s="3" t="str">
        <f t="shared" si="5"/>
        <v>LQD_44595</v>
      </c>
      <c r="B368" t="s">
        <v>69</v>
      </c>
      <c r="C368" s="1">
        <v>44595</v>
      </c>
      <c r="D368">
        <v>126.45</v>
      </c>
    </row>
    <row r="369" spans="1:4" x14ac:dyDescent="0.25">
      <c r="A369" s="3" t="str">
        <f t="shared" si="5"/>
        <v>MCHI_44595</v>
      </c>
      <c r="B369" t="s">
        <v>70</v>
      </c>
      <c r="C369" s="1">
        <v>44595</v>
      </c>
      <c r="D369">
        <v>62.03</v>
      </c>
    </row>
    <row r="370" spans="1:4" x14ac:dyDescent="0.25">
      <c r="A370" s="3" t="str">
        <f t="shared" si="5"/>
        <v>MVEU.L_44595</v>
      </c>
      <c r="B370" t="s">
        <v>71</v>
      </c>
      <c r="C370" s="1">
        <v>44595</v>
      </c>
      <c r="D370">
        <v>53.36</v>
      </c>
    </row>
    <row r="371" spans="1:4" x14ac:dyDescent="0.25">
      <c r="A371" s="3" t="str">
        <f t="shared" si="5"/>
        <v>OGN_44595</v>
      </c>
      <c r="B371" t="s">
        <v>72</v>
      </c>
      <c r="C371" s="1">
        <v>44595</v>
      </c>
      <c r="D371">
        <v>32.664000000000001</v>
      </c>
    </row>
    <row r="372" spans="1:4" x14ac:dyDescent="0.25">
      <c r="A372" s="3" t="str">
        <f t="shared" si="5"/>
        <v>PG_44595</v>
      </c>
      <c r="B372" t="s">
        <v>73</v>
      </c>
      <c r="C372" s="1">
        <v>44595</v>
      </c>
      <c r="D372">
        <v>164.14</v>
      </c>
    </row>
    <row r="373" spans="1:4" x14ac:dyDescent="0.25">
      <c r="A373" s="3" t="str">
        <f t="shared" si="5"/>
        <v>PPL_44595</v>
      </c>
      <c r="B373" t="s">
        <v>74</v>
      </c>
      <c r="C373" s="1">
        <v>44595</v>
      </c>
      <c r="D373">
        <v>29.68</v>
      </c>
    </row>
    <row r="374" spans="1:4" x14ac:dyDescent="0.25">
      <c r="A374" s="3" t="str">
        <f t="shared" si="5"/>
        <v>PRU_44595</v>
      </c>
      <c r="B374" t="s">
        <v>75</v>
      </c>
      <c r="C374" s="1">
        <v>44595</v>
      </c>
      <c r="D374">
        <v>112.255</v>
      </c>
    </row>
    <row r="375" spans="1:4" x14ac:dyDescent="0.25">
      <c r="A375" s="3" t="str">
        <f t="shared" si="5"/>
        <v>PYPL_44595</v>
      </c>
      <c r="B375" t="s">
        <v>76</v>
      </c>
      <c r="C375" s="1">
        <v>44595</v>
      </c>
      <c r="D375">
        <v>124.3</v>
      </c>
    </row>
    <row r="376" spans="1:4" x14ac:dyDescent="0.25">
      <c r="A376" s="3" t="str">
        <f t="shared" si="5"/>
        <v>RE_44595</v>
      </c>
      <c r="B376" t="s">
        <v>77</v>
      </c>
      <c r="C376" s="1">
        <v>44595</v>
      </c>
      <c r="D376">
        <v>285.24</v>
      </c>
    </row>
    <row r="377" spans="1:4" x14ac:dyDescent="0.25">
      <c r="A377" s="3" t="str">
        <f t="shared" si="5"/>
        <v>REET_44595</v>
      </c>
      <c r="B377" t="s">
        <v>78</v>
      </c>
      <c r="C377" s="1">
        <v>44595</v>
      </c>
      <c r="D377">
        <v>28.5</v>
      </c>
    </row>
    <row r="378" spans="1:4" x14ac:dyDescent="0.25">
      <c r="A378" s="3" t="str">
        <f t="shared" si="5"/>
        <v>ROL_44595</v>
      </c>
      <c r="B378" t="s">
        <v>79</v>
      </c>
      <c r="C378" s="1">
        <v>44595</v>
      </c>
      <c r="D378">
        <v>30.619</v>
      </c>
    </row>
    <row r="379" spans="1:4" x14ac:dyDescent="0.25">
      <c r="A379" s="3" t="str">
        <f t="shared" si="5"/>
        <v>ROST_44595</v>
      </c>
      <c r="B379" t="s">
        <v>80</v>
      </c>
      <c r="C379" s="1">
        <v>44595</v>
      </c>
      <c r="D379">
        <v>94.38</v>
      </c>
    </row>
    <row r="380" spans="1:4" x14ac:dyDescent="0.25">
      <c r="A380" s="3" t="str">
        <f t="shared" si="5"/>
        <v>SEGA.L_44595</v>
      </c>
      <c r="B380" t="s">
        <v>81</v>
      </c>
      <c r="C380" s="1">
        <v>44595</v>
      </c>
      <c r="D380">
        <v>107.08</v>
      </c>
    </row>
    <row r="381" spans="1:4" x14ac:dyDescent="0.25">
      <c r="A381" s="3" t="str">
        <f t="shared" si="5"/>
        <v>SHY_44595</v>
      </c>
      <c r="B381" t="s">
        <v>82</v>
      </c>
      <c r="C381" s="1">
        <v>44595</v>
      </c>
      <c r="D381">
        <v>84.843999999999994</v>
      </c>
    </row>
    <row r="382" spans="1:4" x14ac:dyDescent="0.25">
      <c r="A382" s="3" t="str">
        <f t="shared" si="5"/>
        <v>SLV_44595</v>
      </c>
      <c r="B382" t="s">
        <v>83</v>
      </c>
      <c r="C382" s="1">
        <v>44595</v>
      </c>
      <c r="D382">
        <v>20.71</v>
      </c>
    </row>
    <row r="383" spans="1:4" x14ac:dyDescent="0.25">
      <c r="A383" s="3" t="str">
        <f t="shared" si="5"/>
        <v>SPMV.L_44595</v>
      </c>
      <c r="B383" t="s">
        <v>84</v>
      </c>
      <c r="C383" s="1">
        <v>44595</v>
      </c>
      <c r="D383">
        <v>80.674999999999997</v>
      </c>
    </row>
    <row r="384" spans="1:4" x14ac:dyDescent="0.25">
      <c r="A384" s="3" t="str">
        <f t="shared" si="5"/>
        <v>TLT_44595</v>
      </c>
      <c r="B384" t="s">
        <v>85</v>
      </c>
      <c r="C384" s="1">
        <v>44595</v>
      </c>
      <c r="D384">
        <v>140.904</v>
      </c>
    </row>
    <row r="385" spans="1:4" x14ac:dyDescent="0.25">
      <c r="A385" s="3" t="str">
        <f t="shared" si="5"/>
        <v>UNH_44595</v>
      </c>
      <c r="B385" t="s">
        <v>86</v>
      </c>
      <c r="C385" s="1">
        <v>44595</v>
      </c>
      <c r="D385">
        <v>488.77</v>
      </c>
    </row>
    <row r="386" spans="1:4" x14ac:dyDescent="0.25">
      <c r="A386" s="3" t="str">
        <f t="shared" si="5"/>
        <v>URI_44595</v>
      </c>
      <c r="B386" t="s">
        <v>87</v>
      </c>
      <c r="C386" s="1">
        <v>44595</v>
      </c>
      <c r="D386">
        <v>324.43</v>
      </c>
    </row>
    <row r="387" spans="1:4" x14ac:dyDescent="0.25">
      <c r="A387" s="3" t="str">
        <f t="shared" ref="A387:A450" si="6">CONCATENATE(B387,"_",C387)</f>
        <v>V_44595</v>
      </c>
      <c r="B387" t="s">
        <v>88</v>
      </c>
      <c r="C387" s="1">
        <v>44595</v>
      </c>
      <c r="D387">
        <v>231.16399999999999</v>
      </c>
    </row>
    <row r="388" spans="1:4" x14ac:dyDescent="0.25">
      <c r="A388" s="3" t="str">
        <f t="shared" si="6"/>
        <v>VRSK_44595</v>
      </c>
      <c r="B388" t="s">
        <v>89</v>
      </c>
      <c r="C388" s="1">
        <v>44595</v>
      </c>
      <c r="D388">
        <v>196.94</v>
      </c>
    </row>
    <row r="389" spans="1:4" x14ac:dyDescent="0.25">
      <c r="A389" s="3" t="str">
        <f t="shared" si="6"/>
        <v>VXX_44595</v>
      </c>
      <c r="B389" t="s">
        <v>90</v>
      </c>
      <c r="C389" s="1">
        <v>44595</v>
      </c>
      <c r="D389">
        <v>21.78</v>
      </c>
    </row>
    <row r="390" spans="1:4" x14ac:dyDescent="0.25">
      <c r="A390" s="3" t="str">
        <f t="shared" si="6"/>
        <v>WRK_44595</v>
      </c>
      <c r="B390" t="s">
        <v>91</v>
      </c>
      <c r="C390" s="1">
        <v>44595</v>
      </c>
      <c r="D390">
        <v>45.887</v>
      </c>
    </row>
    <row r="391" spans="1:4" x14ac:dyDescent="0.25">
      <c r="A391" s="3" t="str">
        <f t="shared" si="6"/>
        <v>XLB_44595</v>
      </c>
      <c r="B391" t="s">
        <v>92</v>
      </c>
      <c r="C391" s="1">
        <v>44595</v>
      </c>
      <c r="D391">
        <v>84.52</v>
      </c>
    </row>
    <row r="392" spans="1:4" x14ac:dyDescent="0.25">
      <c r="A392" s="3" t="str">
        <f t="shared" si="6"/>
        <v>XLC_44595</v>
      </c>
      <c r="B392" t="s">
        <v>93</v>
      </c>
      <c r="C392" s="1">
        <v>44595</v>
      </c>
      <c r="D392">
        <v>70.989999999999995</v>
      </c>
    </row>
    <row r="393" spans="1:4" x14ac:dyDescent="0.25">
      <c r="A393" s="3" t="str">
        <f t="shared" si="6"/>
        <v>XLE_44595</v>
      </c>
      <c r="B393" t="s">
        <v>94</v>
      </c>
      <c r="C393" s="1">
        <v>44595</v>
      </c>
      <c r="D393">
        <v>67.84</v>
      </c>
    </row>
    <row r="394" spans="1:4" x14ac:dyDescent="0.25">
      <c r="A394" s="3" t="str">
        <f t="shared" si="6"/>
        <v>XLF_44595</v>
      </c>
      <c r="B394" t="s">
        <v>95</v>
      </c>
      <c r="C394" s="1">
        <v>44595</v>
      </c>
      <c r="D394">
        <v>39.43</v>
      </c>
    </row>
    <row r="395" spans="1:4" x14ac:dyDescent="0.25">
      <c r="A395" s="3" t="str">
        <f t="shared" si="6"/>
        <v>XLI_44595</v>
      </c>
      <c r="B395" t="s">
        <v>96</v>
      </c>
      <c r="C395" s="1">
        <v>44595</v>
      </c>
      <c r="D395">
        <v>101.2</v>
      </c>
    </row>
    <row r="396" spans="1:4" x14ac:dyDescent="0.25">
      <c r="A396" s="3" t="str">
        <f t="shared" si="6"/>
        <v>XLK_44595</v>
      </c>
      <c r="B396" t="s">
        <v>97</v>
      </c>
      <c r="C396" s="1">
        <v>44595</v>
      </c>
      <c r="D396">
        <v>158.96</v>
      </c>
    </row>
    <row r="397" spans="1:4" x14ac:dyDescent="0.25">
      <c r="A397" s="3" t="str">
        <f t="shared" si="6"/>
        <v>XLP_44595</v>
      </c>
      <c r="B397" t="s">
        <v>98</v>
      </c>
      <c r="C397" s="1">
        <v>44595</v>
      </c>
      <c r="D397">
        <v>76.83</v>
      </c>
    </row>
    <row r="398" spans="1:4" x14ac:dyDescent="0.25">
      <c r="A398" s="3" t="str">
        <f t="shared" si="6"/>
        <v>XLU_44595</v>
      </c>
      <c r="B398" t="s">
        <v>99</v>
      </c>
      <c r="C398" s="1">
        <v>44595</v>
      </c>
      <c r="D398">
        <v>69.03</v>
      </c>
    </row>
    <row r="399" spans="1:4" x14ac:dyDescent="0.25">
      <c r="A399" s="3" t="str">
        <f t="shared" si="6"/>
        <v>XLV_44595</v>
      </c>
      <c r="B399" t="s">
        <v>100</v>
      </c>
      <c r="C399" s="1">
        <v>44595</v>
      </c>
      <c r="D399">
        <v>132.78</v>
      </c>
    </row>
    <row r="400" spans="1:4" x14ac:dyDescent="0.25">
      <c r="A400" s="3" t="str">
        <f t="shared" si="6"/>
        <v>XLY_44595</v>
      </c>
      <c r="B400" t="s">
        <v>101</v>
      </c>
      <c r="C400" s="1">
        <v>44595</v>
      </c>
      <c r="D400">
        <v>179.3</v>
      </c>
    </row>
    <row r="401" spans="1:4" x14ac:dyDescent="0.25">
      <c r="A401" s="3" t="str">
        <f t="shared" si="6"/>
        <v>XOM_44595</v>
      </c>
      <c r="B401" t="s">
        <v>102</v>
      </c>
      <c r="C401" s="1">
        <v>44595</v>
      </c>
      <c r="D401">
        <v>78.805999999999997</v>
      </c>
    </row>
    <row r="402" spans="1:4" x14ac:dyDescent="0.25">
      <c r="A402" s="3" t="str">
        <f t="shared" si="6"/>
        <v>ABBV_44596</v>
      </c>
      <c r="B402" t="s">
        <v>3</v>
      </c>
      <c r="C402" s="1">
        <v>44596</v>
      </c>
      <c r="D402">
        <v>140.65</v>
      </c>
    </row>
    <row r="403" spans="1:4" x14ac:dyDescent="0.25">
      <c r="A403" s="3" t="str">
        <f t="shared" si="6"/>
        <v>ACN_44596</v>
      </c>
      <c r="B403" t="s">
        <v>4</v>
      </c>
      <c r="C403" s="1">
        <v>44596</v>
      </c>
      <c r="D403">
        <v>347.5</v>
      </c>
    </row>
    <row r="404" spans="1:4" x14ac:dyDescent="0.25">
      <c r="A404" s="3" t="str">
        <f t="shared" si="6"/>
        <v>AEP_44596</v>
      </c>
      <c r="B404" t="s">
        <v>5</v>
      </c>
      <c r="C404" s="1">
        <v>44596</v>
      </c>
      <c r="D404">
        <v>88.399000000000001</v>
      </c>
    </row>
    <row r="405" spans="1:4" x14ac:dyDescent="0.25">
      <c r="A405" s="3" t="str">
        <f t="shared" si="6"/>
        <v>AIZ_44596</v>
      </c>
      <c r="B405" t="s">
        <v>6</v>
      </c>
      <c r="C405" s="1">
        <v>44596</v>
      </c>
      <c r="D405">
        <v>152.43299999999999</v>
      </c>
    </row>
    <row r="406" spans="1:4" x14ac:dyDescent="0.25">
      <c r="A406" s="3" t="str">
        <f t="shared" si="6"/>
        <v>ALLE_44596</v>
      </c>
      <c r="B406" t="s">
        <v>7</v>
      </c>
      <c r="C406" s="1">
        <v>44596</v>
      </c>
      <c r="D406">
        <v>119.25</v>
      </c>
    </row>
    <row r="407" spans="1:4" x14ac:dyDescent="0.25">
      <c r="A407" s="3" t="str">
        <f t="shared" si="6"/>
        <v>AMAT_44596</v>
      </c>
      <c r="B407" t="s">
        <v>8</v>
      </c>
      <c r="C407" s="1">
        <v>44596</v>
      </c>
      <c r="D407">
        <v>135.32599999999999</v>
      </c>
    </row>
    <row r="408" spans="1:4" x14ac:dyDescent="0.25">
      <c r="A408" s="3" t="str">
        <f t="shared" si="6"/>
        <v>AMP_44596</v>
      </c>
      <c r="B408" t="s">
        <v>9</v>
      </c>
      <c r="C408" s="1">
        <v>44596</v>
      </c>
      <c r="D408">
        <v>307.00900000000001</v>
      </c>
    </row>
    <row r="409" spans="1:4" x14ac:dyDescent="0.25">
      <c r="A409" s="3" t="str">
        <f t="shared" si="6"/>
        <v>AMZN_44596</v>
      </c>
      <c r="B409" t="s">
        <v>10</v>
      </c>
      <c r="C409" s="1">
        <v>44596</v>
      </c>
      <c r="D409">
        <v>3152.79</v>
      </c>
    </row>
    <row r="410" spans="1:4" x14ac:dyDescent="0.25">
      <c r="A410" s="3" t="str">
        <f t="shared" si="6"/>
        <v>AVB_44596</v>
      </c>
      <c r="B410" t="s">
        <v>11</v>
      </c>
      <c r="C410" s="1">
        <v>44596</v>
      </c>
      <c r="D410">
        <v>247.3</v>
      </c>
    </row>
    <row r="411" spans="1:4" x14ac:dyDescent="0.25">
      <c r="A411" s="3" t="str">
        <f t="shared" si="6"/>
        <v>AVY_44596</v>
      </c>
      <c r="B411" t="s">
        <v>12</v>
      </c>
      <c r="C411" s="1">
        <v>44596</v>
      </c>
      <c r="D411">
        <v>188.57900000000001</v>
      </c>
    </row>
    <row r="412" spans="1:4" x14ac:dyDescent="0.25">
      <c r="A412" s="3" t="str">
        <f t="shared" si="6"/>
        <v>AXP_44596</v>
      </c>
      <c r="B412" t="s">
        <v>13</v>
      </c>
      <c r="C412" s="1">
        <v>44596</v>
      </c>
      <c r="D412">
        <v>185.85</v>
      </c>
    </row>
    <row r="413" spans="1:4" x14ac:dyDescent="0.25">
      <c r="A413" s="3" t="str">
        <f t="shared" si="6"/>
        <v>BDX_44596</v>
      </c>
      <c r="B413" t="s">
        <v>14</v>
      </c>
      <c r="C413" s="1">
        <v>44596</v>
      </c>
      <c r="D413">
        <v>268.85000000000002</v>
      </c>
    </row>
    <row r="414" spans="1:4" x14ac:dyDescent="0.25">
      <c r="A414" s="3" t="str">
        <f t="shared" si="6"/>
        <v>BF-B_44596</v>
      </c>
      <c r="B414" t="s">
        <v>15</v>
      </c>
      <c r="C414" s="1">
        <v>44596</v>
      </c>
      <c r="D414">
        <v>67.150000000000006</v>
      </c>
    </row>
    <row r="415" spans="1:4" x14ac:dyDescent="0.25">
      <c r="A415" s="3" t="str">
        <f t="shared" si="6"/>
        <v>BMY_44596</v>
      </c>
      <c r="B415" t="s">
        <v>16</v>
      </c>
      <c r="C415" s="1">
        <v>44596</v>
      </c>
      <c r="D415">
        <v>64.989999999999995</v>
      </c>
    </row>
    <row r="416" spans="1:4" x14ac:dyDescent="0.25">
      <c r="A416" s="3" t="str">
        <f t="shared" si="6"/>
        <v>BR_44596</v>
      </c>
      <c r="B416" t="s">
        <v>17</v>
      </c>
      <c r="C416" s="1">
        <v>44596</v>
      </c>
      <c r="D416">
        <v>149.88</v>
      </c>
    </row>
    <row r="417" spans="1:4" x14ac:dyDescent="0.25">
      <c r="A417" s="3" t="str">
        <f t="shared" si="6"/>
        <v>CARR_44596</v>
      </c>
      <c r="B417" t="s">
        <v>18</v>
      </c>
      <c r="C417" s="1">
        <v>44596</v>
      </c>
      <c r="D417">
        <v>45.84</v>
      </c>
    </row>
    <row r="418" spans="1:4" x14ac:dyDescent="0.25">
      <c r="A418" s="3" t="str">
        <f t="shared" si="6"/>
        <v>CDW_44596</v>
      </c>
      <c r="B418" t="s">
        <v>19</v>
      </c>
      <c r="C418" s="1">
        <v>44596</v>
      </c>
      <c r="D418">
        <v>191.73099999999999</v>
      </c>
    </row>
    <row r="419" spans="1:4" x14ac:dyDescent="0.25">
      <c r="A419" s="3" t="str">
        <f t="shared" si="6"/>
        <v>CE_44596</v>
      </c>
      <c r="B419" t="s">
        <v>20</v>
      </c>
      <c r="C419" s="1">
        <v>44596</v>
      </c>
      <c r="D419">
        <v>155.81399999999999</v>
      </c>
    </row>
    <row r="420" spans="1:4" x14ac:dyDescent="0.25">
      <c r="A420" s="3" t="str">
        <f t="shared" si="6"/>
        <v>CHTR_44596</v>
      </c>
      <c r="B420" t="s">
        <v>21</v>
      </c>
      <c r="C420" s="1">
        <v>44596</v>
      </c>
      <c r="D420">
        <v>608.91999999999996</v>
      </c>
    </row>
    <row r="421" spans="1:4" x14ac:dyDescent="0.25">
      <c r="A421" s="3" t="str">
        <f t="shared" si="6"/>
        <v>CNC_44596</v>
      </c>
      <c r="B421" t="s">
        <v>22</v>
      </c>
      <c r="C421" s="1">
        <v>44596</v>
      </c>
      <c r="D421">
        <v>80.569999999999993</v>
      </c>
    </row>
    <row r="422" spans="1:4" x14ac:dyDescent="0.25">
      <c r="A422" s="3" t="str">
        <f t="shared" si="6"/>
        <v>CNP_44596</v>
      </c>
      <c r="B422" t="s">
        <v>23</v>
      </c>
      <c r="C422" s="1">
        <v>44596</v>
      </c>
      <c r="D422">
        <v>27.713999999999999</v>
      </c>
    </row>
    <row r="423" spans="1:4" x14ac:dyDescent="0.25">
      <c r="A423" s="3" t="str">
        <f t="shared" si="6"/>
        <v>COP_44596</v>
      </c>
      <c r="B423" t="s">
        <v>24</v>
      </c>
      <c r="C423" s="1">
        <v>44596</v>
      </c>
      <c r="D423">
        <v>91.41</v>
      </c>
    </row>
    <row r="424" spans="1:4" x14ac:dyDescent="0.25">
      <c r="A424" s="3" t="str">
        <f t="shared" si="6"/>
        <v>CTAS_44596</v>
      </c>
      <c r="B424" t="s">
        <v>25</v>
      </c>
      <c r="C424" s="1">
        <v>44596</v>
      </c>
      <c r="D424">
        <v>380.84399999999999</v>
      </c>
    </row>
    <row r="425" spans="1:4" x14ac:dyDescent="0.25">
      <c r="A425" s="3" t="str">
        <f t="shared" si="6"/>
        <v>CZR_44596</v>
      </c>
      <c r="B425" t="s">
        <v>26</v>
      </c>
      <c r="C425" s="1">
        <v>44596</v>
      </c>
      <c r="D425">
        <v>78.83</v>
      </c>
    </row>
    <row r="426" spans="1:4" x14ac:dyDescent="0.25">
      <c r="A426" s="3" t="str">
        <f t="shared" si="6"/>
        <v>DG_44596</v>
      </c>
      <c r="B426" t="s">
        <v>27</v>
      </c>
      <c r="C426" s="1">
        <v>44596</v>
      </c>
      <c r="D426">
        <v>202.36</v>
      </c>
    </row>
    <row r="427" spans="1:4" x14ac:dyDescent="0.25">
      <c r="A427" s="3" t="str">
        <f t="shared" si="6"/>
        <v>DPZ_44596</v>
      </c>
      <c r="B427" t="s">
        <v>28</v>
      </c>
      <c r="C427" s="1">
        <v>44596</v>
      </c>
      <c r="D427">
        <v>438.07</v>
      </c>
    </row>
    <row r="428" spans="1:4" x14ac:dyDescent="0.25">
      <c r="A428" s="3" t="str">
        <f t="shared" si="6"/>
        <v>DRE_44596</v>
      </c>
      <c r="B428" t="s">
        <v>29</v>
      </c>
      <c r="C428" s="1">
        <v>44596</v>
      </c>
      <c r="D428">
        <v>57.384</v>
      </c>
    </row>
    <row r="429" spans="1:4" x14ac:dyDescent="0.25">
      <c r="A429" s="3" t="str">
        <f t="shared" si="6"/>
        <v>DXC_44596</v>
      </c>
      <c r="B429" t="s">
        <v>30</v>
      </c>
      <c r="C429" s="1">
        <v>44596</v>
      </c>
      <c r="D429">
        <v>36.03</v>
      </c>
    </row>
    <row r="430" spans="1:4" x14ac:dyDescent="0.25">
      <c r="A430" s="3" t="str">
        <f t="shared" si="6"/>
        <v>EWA_44596</v>
      </c>
      <c r="B430" t="s">
        <v>31</v>
      </c>
      <c r="C430" s="1">
        <v>44596</v>
      </c>
      <c r="D430">
        <v>23.11</v>
      </c>
    </row>
    <row r="431" spans="1:4" x14ac:dyDescent="0.25">
      <c r="A431" s="3" t="str">
        <f t="shared" si="6"/>
        <v>EWC_44596</v>
      </c>
      <c r="B431" t="s">
        <v>32</v>
      </c>
      <c r="C431" s="1">
        <v>44596</v>
      </c>
      <c r="D431">
        <v>38.39</v>
      </c>
    </row>
    <row r="432" spans="1:4" x14ac:dyDescent="0.25">
      <c r="A432" s="3" t="str">
        <f t="shared" si="6"/>
        <v>EWG_44596</v>
      </c>
      <c r="B432" t="s">
        <v>33</v>
      </c>
      <c r="C432" s="1">
        <v>44596</v>
      </c>
      <c r="D432">
        <v>31.98</v>
      </c>
    </row>
    <row r="433" spans="1:4" x14ac:dyDescent="0.25">
      <c r="A433" s="3" t="str">
        <f t="shared" si="6"/>
        <v>EWH_44596</v>
      </c>
      <c r="B433" t="s">
        <v>34</v>
      </c>
      <c r="C433" s="1">
        <v>44596</v>
      </c>
      <c r="D433">
        <v>24.07</v>
      </c>
    </row>
    <row r="434" spans="1:4" x14ac:dyDescent="0.25">
      <c r="A434" s="3" t="str">
        <f t="shared" si="6"/>
        <v>EWJ_44596</v>
      </c>
      <c r="B434" t="s">
        <v>35</v>
      </c>
      <c r="C434" s="1">
        <v>44596</v>
      </c>
      <c r="D434">
        <v>64.22</v>
      </c>
    </row>
    <row r="435" spans="1:4" x14ac:dyDescent="0.25">
      <c r="A435" s="3" t="str">
        <f t="shared" si="6"/>
        <v>EWL_44596</v>
      </c>
      <c r="B435" t="s">
        <v>36</v>
      </c>
      <c r="C435" s="1">
        <v>44596</v>
      </c>
      <c r="D435">
        <v>48.87</v>
      </c>
    </row>
    <row r="436" spans="1:4" x14ac:dyDescent="0.25">
      <c r="A436" s="3" t="str">
        <f t="shared" si="6"/>
        <v>EWQ_44596</v>
      </c>
      <c r="B436" t="s">
        <v>37</v>
      </c>
      <c r="C436" s="1">
        <v>44596</v>
      </c>
      <c r="D436">
        <v>38.22</v>
      </c>
    </row>
    <row r="437" spans="1:4" x14ac:dyDescent="0.25">
      <c r="A437" s="3" t="str">
        <f t="shared" si="6"/>
        <v>EWT_44596</v>
      </c>
      <c r="B437" t="s">
        <v>38</v>
      </c>
      <c r="C437" s="1">
        <v>44596</v>
      </c>
      <c r="D437">
        <v>64.48</v>
      </c>
    </row>
    <row r="438" spans="1:4" x14ac:dyDescent="0.25">
      <c r="A438" s="3" t="str">
        <f t="shared" si="6"/>
        <v>EWU_44596</v>
      </c>
      <c r="B438" t="s">
        <v>39</v>
      </c>
      <c r="C438" s="1">
        <v>44596</v>
      </c>
      <c r="D438">
        <v>34.15</v>
      </c>
    </row>
    <row r="439" spans="1:4" x14ac:dyDescent="0.25">
      <c r="A439" s="3" t="str">
        <f t="shared" si="6"/>
        <v>EWY_44596</v>
      </c>
      <c r="B439" t="s">
        <v>40</v>
      </c>
      <c r="C439" s="1">
        <v>44596</v>
      </c>
      <c r="D439">
        <v>72.72</v>
      </c>
    </row>
    <row r="440" spans="1:4" x14ac:dyDescent="0.25">
      <c r="A440" s="3" t="str">
        <f t="shared" si="6"/>
        <v>EWZ_44596</v>
      </c>
      <c r="B440" t="s">
        <v>41</v>
      </c>
      <c r="C440" s="1">
        <v>44596</v>
      </c>
      <c r="D440">
        <v>31.68</v>
      </c>
    </row>
    <row r="441" spans="1:4" x14ac:dyDescent="0.25">
      <c r="A441" s="3" t="str">
        <f t="shared" si="6"/>
        <v>FB_44596</v>
      </c>
      <c r="B441" t="s">
        <v>42</v>
      </c>
      <c r="C441" s="1">
        <v>44596</v>
      </c>
      <c r="D441">
        <v>237.09</v>
      </c>
    </row>
    <row r="442" spans="1:4" x14ac:dyDescent="0.25">
      <c r="A442" s="3" t="str">
        <f t="shared" si="6"/>
        <v>FTV_44596</v>
      </c>
      <c r="B442" t="s">
        <v>43</v>
      </c>
      <c r="C442" s="1">
        <v>44596</v>
      </c>
      <c r="D442">
        <v>64.317999999999998</v>
      </c>
    </row>
    <row r="443" spans="1:4" x14ac:dyDescent="0.25">
      <c r="A443" s="3" t="str">
        <f t="shared" si="6"/>
        <v>GOOG_44596</v>
      </c>
      <c r="B443" t="s">
        <v>44</v>
      </c>
      <c r="C443" s="1">
        <v>44596</v>
      </c>
      <c r="D443">
        <v>2860.32</v>
      </c>
    </row>
    <row r="444" spans="1:4" x14ac:dyDescent="0.25">
      <c r="A444" s="3" t="str">
        <f t="shared" si="6"/>
        <v>GPC_44596</v>
      </c>
      <c r="B444" t="s">
        <v>45</v>
      </c>
      <c r="C444" s="1">
        <v>44596</v>
      </c>
      <c r="D444">
        <v>128.88999999999999</v>
      </c>
    </row>
    <row r="445" spans="1:4" x14ac:dyDescent="0.25">
      <c r="A445" s="3" t="str">
        <f t="shared" si="6"/>
        <v>GSG_44596</v>
      </c>
      <c r="B445" t="s">
        <v>46</v>
      </c>
      <c r="C445" s="1">
        <v>44596</v>
      </c>
      <c r="D445">
        <v>19.670000000000002</v>
      </c>
    </row>
    <row r="446" spans="1:4" x14ac:dyDescent="0.25">
      <c r="A446" s="3" t="str">
        <f t="shared" si="6"/>
        <v>HIG_44596</v>
      </c>
      <c r="B446" t="s">
        <v>47</v>
      </c>
      <c r="C446" s="1">
        <v>44596</v>
      </c>
      <c r="D446">
        <v>70.135999999999996</v>
      </c>
    </row>
    <row r="447" spans="1:4" x14ac:dyDescent="0.25">
      <c r="A447" s="3" t="str">
        <f t="shared" si="6"/>
        <v>HIGH.L_44596</v>
      </c>
      <c r="B447" t="s">
        <v>48</v>
      </c>
      <c r="C447" s="1">
        <v>44596</v>
      </c>
      <c r="D447">
        <v>5.3650000000000002</v>
      </c>
    </row>
    <row r="448" spans="1:4" x14ac:dyDescent="0.25">
      <c r="A448" s="3" t="str">
        <f t="shared" si="6"/>
        <v>HST_44596</v>
      </c>
      <c r="B448" t="s">
        <v>49</v>
      </c>
      <c r="C448" s="1">
        <v>44596</v>
      </c>
      <c r="D448">
        <v>17.46</v>
      </c>
    </row>
    <row r="449" spans="1:4" x14ac:dyDescent="0.25">
      <c r="A449" s="3" t="str">
        <f t="shared" si="6"/>
        <v>HYG_44596</v>
      </c>
      <c r="B449" t="s">
        <v>50</v>
      </c>
      <c r="C449" s="1">
        <v>44596</v>
      </c>
      <c r="D449">
        <v>83.462000000000003</v>
      </c>
    </row>
    <row r="450" spans="1:4" x14ac:dyDescent="0.25">
      <c r="A450" s="3" t="str">
        <f t="shared" si="6"/>
        <v>IAU_44596</v>
      </c>
      <c r="B450" t="s">
        <v>51</v>
      </c>
      <c r="C450" s="1">
        <v>44596</v>
      </c>
      <c r="D450">
        <v>34.39</v>
      </c>
    </row>
    <row r="451" spans="1:4" x14ac:dyDescent="0.25">
      <c r="A451" s="3" t="str">
        <f t="shared" ref="A451:A514" si="7">CONCATENATE(B451,"_",C451)</f>
        <v>ICLN_44596</v>
      </c>
      <c r="B451" t="s">
        <v>52</v>
      </c>
      <c r="C451" s="1">
        <v>44596</v>
      </c>
      <c r="D451">
        <v>18.34</v>
      </c>
    </row>
    <row r="452" spans="1:4" x14ac:dyDescent="0.25">
      <c r="A452" s="3" t="str">
        <f t="shared" si="7"/>
        <v>IEAA.L_44596</v>
      </c>
      <c r="B452" t="s">
        <v>53</v>
      </c>
      <c r="C452" s="1">
        <v>44596</v>
      </c>
      <c r="D452">
        <v>5.173</v>
      </c>
    </row>
    <row r="453" spans="1:4" x14ac:dyDescent="0.25">
      <c r="A453" s="3" t="str">
        <f t="shared" si="7"/>
        <v>IEF_44596</v>
      </c>
      <c r="B453" t="s">
        <v>54</v>
      </c>
      <c r="C453" s="1">
        <v>44596</v>
      </c>
      <c r="D453">
        <v>111.1</v>
      </c>
    </row>
    <row r="454" spans="1:4" x14ac:dyDescent="0.25">
      <c r="A454" s="3" t="str">
        <f t="shared" si="7"/>
        <v>IEFM.L_44596</v>
      </c>
      <c r="B454" t="s">
        <v>55</v>
      </c>
      <c r="C454" s="1">
        <v>44596</v>
      </c>
      <c r="D454">
        <v>775.875</v>
      </c>
    </row>
    <row r="455" spans="1:4" x14ac:dyDescent="0.25">
      <c r="A455" s="3" t="str">
        <f t="shared" si="7"/>
        <v>IEMG_44596</v>
      </c>
      <c r="B455" t="s">
        <v>56</v>
      </c>
      <c r="C455" s="1">
        <v>44596</v>
      </c>
      <c r="D455">
        <v>59.4</v>
      </c>
    </row>
    <row r="456" spans="1:4" x14ac:dyDescent="0.25">
      <c r="A456" s="3" t="str">
        <f t="shared" si="7"/>
        <v>IEUS_44596</v>
      </c>
      <c r="B456" t="s">
        <v>57</v>
      </c>
      <c r="C456" s="1">
        <v>44596</v>
      </c>
      <c r="D456">
        <v>64.75</v>
      </c>
    </row>
    <row r="457" spans="1:4" x14ac:dyDescent="0.25">
      <c r="A457" s="3" t="str">
        <f t="shared" si="7"/>
        <v>IEVL.L_44596</v>
      </c>
      <c r="B457" t="s">
        <v>58</v>
      </c>
      <c r="C457" s="1">
        <v>44596</v>
      </c>
      <c r="D457">
        <v>7.468</v>
      </c>
    </row>
    <row r="458" spans="1:4" x14ac:dyDescent="0.25">
      <c r="A458" s="3" t="str">
        <f t="shared" si="7"/>
        <v>IGF_44596</v>
      </c>
      <c r="B458" t="s">
        <v>59</v>
      </c>
      <c r="C458" s="1">
        <v>44596</v>
      </c>
      <c r="D458">
        <v>47.47</v>
      </c>
    </row>
    <row r="459" spans="1:4" x14ac:dyDescent="0.25">
      <c r="A459" s="3" t="str">
        <f t="shared" si="7"/>
        <v>INDA_44596</v>
      </c>
      <c r="B459" t="s">
        <v>60</v>
      </c>
      <c r="C459" s="1">
        <v>44596</v>
      </c>
      <c r="D459">
        <v>45.38</v>
      </c>
    </row>
    <row r="460" spans="1:4" x14ac:dyDescent="0.25">
      <c r="A460" s="3" t="str">
        <f t="shared" si="7"/>
        <v>IUMO.L_44596</v>
      </c>
      <c r="B460" t="s">
        <v>61</v>
      </c>
      <c r="C460" s="1">
        <v>44596</v>
      </c>
      <c r="D460">
        <v>11.305</v>
      </c>
    </row>
    <row r="461" spans="1:4" x14ac:dyDescent="0.25">
      <c r="A461" s="3" t="str">
        <f t="shared" si="7"/>
        <v>IUVL.L_44596</v>
      </c>
      <c r="B461" t="s">
        <v>62</v>
      </c>
      <c r="C461" s="1">
        <v>44596</v>
      </c>
      <c r="D461">
        <v>9.1620000000000008</v>
      </c>
    </row>
    <row r="462" spans="1:4" x14ac:dyDescent="0.25">
      <c r="A462" s="3" t="str">
        <f t="shared" si="7"/>
        <v>IVV_44596</v>
      </c>
      <c r="B462" t="s">
        <v>63</v>
      </c>
      <c r="C462" s="1">
        <v>44596</v>
      </c>
      <c r="D462">
        <v>450.85</v>
      </c>
    </row>
    <row r="463" spans="1:4" x14ac:dyDescent="0.25">
      <c r="A463" s="3" t="str">
        <f t="shared" si="7"/>
        <v>IWM_44596</v>
      </c>
      <c r="B463" t="s">
        <v>64</v>
      </c>
      <c r="C463" s="1">
        <v>44596</v>
      </c>
      <c r="D463">
        <v>198.38</v>
      </c>
    </row>
    <row r="464" spans="1:4" x14ac:dyDescent="0.25">
      <c r="A464" s="3" t="str">
        <f t="shared" si="7"/>
        <v>IXN_44596</v>
      </c>
      <c r="B464" t="s">
        <v>65</v>
      </c>
      <c r="C464" s="1">
        <v>44596</v>
      </c>
      <c r="D464">
        <v>58.64</v>
      </c>
    </row>
    <row r="465" spans="1:4" x14ac:dyDescent="0.25">
      <c r="A465" s="3" t="str">
        <f t="shared" si="7"/>
        <v>JPEA.L_44596</v>
      </c>
      <c r="B465" t="s">
        <v>66</v>
      </c>
      <c r="C465" s="1">
        <v>44596</v>
      </c>
      <c r="D465">
        <v>5.7350000000000003</v>
      </c>
    </row>
    <row r="466" spans="1:4" x14ac:dyDescent="0.25">
      <c r="A466" s="3" t="str">
        <f t="shared" si="7"/>
        <v>JPM_44596</v>
      </c>
      <c r="B466" t="s">
        <v>67</v>
      </c>
      <c r="C466" s="1">
        <v>44596</v>
      </c>
      <c r="D466">
        <v>152.56</v>
      </c>
    </row>
    <row r="467" spans="1:4" x14ac:dyDescent="0.25">
      <c r="A467" s="3" t="str">
        <f t="shared" si="7"/>
        <v>KR_44596</v>
      </c>
      <c r="B467" t="s">
        <v>68</v>
      </c>
      <c r="C467" s="1">
        <v>44596</v>
      </c>
      <c r="D467">
        <v>44.567</v>
      </c>
    </row>
    <row r="468" spans="1:4" x14ac:dyDescent="0.25">
      <c r="A468" s="3" t="str">
        <f t="shared" si="7"/>
        <v>LQD_44596</v>
      </c>
      <c r="B468" t="s">
        <v>69</v>
      </c>
      <c r="C468" s="1">
        <v>44596</v>
      </c>
      <c r="D468">
        <v>125.193</v>
      </c>
    </row>
    <row r="469" spans="1:4" x14ac:dyDescent="0.25">
      <c r="A469" s="3" t="str">
        <f t="shared" si="7"/>
        <v>MCHI_44596</v>
      </c>
      <c r="B469" t="s">
        <v>70</v>
      </c>
      <c r="C469" s="1">
        <v>44596</v>
      </c>
      <c r="D469">
        <v>62.4</v>
      </c>
    </row>
    <row r="470" spans="1:4" x14ac:dyDescent="0.25">
      <c r="A470" s="3" t="str">
        <f t="shared" si="7"/>
        <v>MVEU.L_44596</v>
      </c>
      <c r="B470" t="s">
        <v>71</v>
      </c>
      <c r="C470" s="1">
        <v>44596</v>
      </c>
      <c r="D470">
        <v>52.64</v>
      </c>
    </row>
    <row r="471" spans="1:4" x14ac:dyDescent="0.25">
      <c r="A471" s="3" t="str">
        <f t="shared" si="7"/>
        <v>OGN_44596</v>
      </c>
      <c r="B471" t="s">
        <v>72</v>
      </c>
      <c r="C471" s="1">
        <v>44596</v>
      </c>
      <c r="D471">
        <v>32.863</v>
      </c>
    </row>
    <row r="472" spans="1:4" x14ac:dyDescent="0.25">
      <c r="A472" s="3" t="str">
        <f t="shared" si="7"/>
        <v>PG_44596</v>
      </c>
      <c r="B472" t="s">
        <v>73</v>
      </c>
      <c r="C472" s="1">
        <v>44596</v>
      </c>
      <c r="D472">
        <v>161.53</v>
      </c>
    </row>
    <row r="473" spans="1:4" x14ac:dyDescent="0.25">
      <c r="A473" s="3" t="str">
        <f t="shared" si="7"/>
        <v>PPL_44596</v>
      </c>
      <c r="B473" t="s">
        <v>74</v>
      </c>
      <c r="C473" s="1">
        <v>44596</v>
      </c>
      <c r="D473">
        <v>29.41</v>
      </c>
    </row>
    <row r="474" spans="1:4" x14ac:dyDescent="0.25">
      <c r="A474" s="3" t="str">
        <f t="shared" si="7"/>
        <v>PRU_44596</v>
      </c>
      <c r="B474" t="s">
        <v>75</v>
      </c>
      <c r="C474" s="1">
        <v>44596</v>
      </c>
      <c r="D474">
        <v>117.155</v>
      </c>
    </row>
    <row r="475" spans="1:4" x14ac:dyDescent="0.25">
      <c r="A475" s="3" t="str">
        <f t="shared" si="7"/>
        <v>PYPL_44596</v>
      </c>
      <c r="B475" t="s">
        <v>76</v>
      </c>
      <c r="C475" s="1">
        <v>44596</v>
      </c>
      <c r="D475">
        <v>126.08</v>
      </c>
    </row>
    <row r="476" spans="1:4" x14ac:dyDescent="0.25">
      <c r="A476" s="3" t="str">
        <f t="shared" si="7"/>
        <v>RE_44596</v>
      </c>
      <c r="B476" t="s">
        <v>77</v>
      </c>
      <c r="C476" s="1">
        <v>44596</v>
      </c>
      <c r="D476">
        <v>285.99</v>
      </c>
    </row>
    <row r="477" spans="1:4" x14ac:dyDescent="0.25">
      <c r="A477" s="3" t="str">
        <f t="shared" si="7"/>
        <v>REET_44596</v>
      </c>
      <c r="B477" t="s">
        <v>78</v>
      </c>
      <c r="C477" s="1">
        <v>44596</v>
      </c>
      <c r="D477">
        <v>28.27</v>
      </c>
    </row>
    <row r="478" spans="1:4" x14ac:dyDescent="0.25">
      <c r="A478" s="3" t="str">
        <f t="shared" si="7"/>
        <v>ROL_44596</v>
      </c>
      <c r="B478" t="s">
        <v>79</v>
      </c>
      <c r="C478" s="1">
        <v>44596</v>
      </c>
      <c r="D478">
        <v>30.35</v>
      </c>
    </row>
    <row r="479" spans="1:4" x14ac:dyDescent="0.25">
      <c r="A479" s="3" t="str">
        <f t="shared" si="7"/>
        <v>ROST_44596</v>
      </c>
      <c r="B479" t="s">
        <v>80</v>
      </c>
      <c r="C479" s="1">
        <v>44596</v>
      </c>
      <c r="D479">
        <v>94.16</v>
      </c>
    </row>
    <row r="480" spans="1:4" x14ac:dyDescent="0.25">
      <c r="A480" s="3" t="str">
        <f t="shared" si="7"/>
        <v>SEGA.L_44596</v>
      </c>
      <c r="B480" t="s">
        <v>81</v>
      </c>
      <c r="C480" s="1">
        <v>44596</v>
      </c>
      <c r="D480">
        <v>107.34</v>
      </c>
    </row>
    <row r="481" spans="1:4" x14ac:dyDescent="0.25">
      <c r="A481" s="3" t="str">
        <f t="shared" si="7"/>
        <v>SHY_44596</v>
      </c>
      <c r="B481" t="s">
        <v>82</v>
      </c>
      <c r="C481" s="1">
        <v>44596</v>
      </c>
      <c r="D481">
        <v>84.674000000000007</v>
      </c>
    </row>
    <row r="482" spans="1:4" x14ac:dyDescent="0.25">
      <c r="A482" s="3" t="str">
        <f t="shared" si="7"/>
        <v>SLV_44596</v>
      </c>
      <c r="B482" t="s">
        <v>83</v>
      </c>
      <c r="C482" s="1">
        <v>44596</v>
      </c>
      <c r="D482">
        <v>20.79</v>
      </c>
    </row>
    <row r="483" spans="1:4" x14ac:dyDescent="0.25">
      <c r="A483" s="3" t="str">
        <f t="shared" si="7"/>
        <v>SPMV.L_44596</v>
      </c>
      <c r="B483" t="s">
        <v>84</v>
      </c>
      <c r="C483" s="1">
        <v>44596</v>
      </c>
      <c r="D483">
        <v>80.02</v>
      </c>
    </row>
    <row r="484" spans="1:4" x14ac:dyDescent="0.25">
      <c r="A484" s="3" t="str">
        <f t="shared" si="7"/>
        <v>TLT_44596</v>
      </c>
      <c r="B484" t="s">
        <v>85</v>
      </c>
      <c r="C484" s="1">
        <v>44596</v>
      </c>
      <c r="D484">
        <v>138.82599999999999</v>
      </c>
    </row>
    <row r="485" spans="1:4" x14ac:dyDescent="0.25">
      <c r="A485" s="3" t="str">
        <f t="shared" si="7"/>
        <v>UNH_44596</v>
      </c>
      <c r="B485" t="s">
        <v>86</v>
      </c>
      <c r="C485" s="1">
        <v>44596</v>
      </c>
      <c r="D485">
        <v>483.17</v>
      </c>
    </row>
    <row r="486" spans="1:4" x14ac:dyDescent="0.25">
      <c r="A486" s="3" t="str">
        <f t="shared" si="7"/>
        <v>URI_44596</v>
      </c>
      <c r="B486" t="s">
        <v>87</v>
      </c>
      <c r="C486" s="1">
        <v>44596</v>
      </c>
      <c r="D486">
        <v>312.29000000000002</v>
      </c>
    </row>
    <row r="487" spans="1:4" x14ac:dyDescent="0.25">
      <c r="A487" s="3" t="str">
        <f t="shared" si="7"/>
        <v>V_44596</v>
      </c>
      <c r="B487" t="s">
        <v>88</v>
      </c>
      <c r="C487" s="1">
        <v>44596</v>
      </c>
      <c r="D487">
        <v>228.01900000000001</v>
      </c>
    </row>
    <row r="488" spans="1:4" x14ac:dyDescent="0.25">
      <c r="A488" s="3" t="str">
        <f t="shared" si="7"/>
        <v>VRSK_44596</v>
      </c>
      <c r="B488" t="s">
        <v>89</v>
      </c>
      <c r="C488" s="1">
        <v>44596</v>
      </c>
      <c r="D488">
        <v>197.75</v>
      </c>
    </row>
    <row r="489" spans="1:4" x14ac:dyDescent="0.25">
      <c r="A489" s="3" t="str">
        <f t="shared" si="7"/>
        <v>VXX_44596</v>
      </c>
      <c r="B489" t="s">
        <v>90</v>
      </c>
      <c r="C489" s="1">
        <v>44596</v>
      </c>
      <c r="D489">
        <v>21</v>
      </c>
    </row>
    <row r="490" spans="1:4" x14ac:dyDescent="0.25">
      <c r="A490" s="3" t="str">
        <f t="shared" si="7"/>
        <v>WRK_44596</v>
      </c>
      <c r="B490" t="s">
        <v>91</v>
      </c>
      <c r="C490" s="1">
        <v>44596</v>
      </c>
      <c r="D490">
        <v>45.131</v>
      </c>
    </row>
    <row r="491" spans="1:4" x14ac:dyDescent="0.25">
      <c r="A491" s="3" t="str">
        <f t="shared" si="7"/>
        <v>XLB_44596</v>
      </c>
      <c r="B491" t="s">
        <v>92</v>
      </c>
      <c r="C491" s="1">
        <v>44596</v>
      </c>
      <c r="D491">
        <v>83.12</v>
      </c>
    </row>
    <row r="492" spans="1:4" x14ac:dyDescent="0.25">
      <c r="A492" s="3" t="str">
        <f t="shared" si="7"/>
        <v>XLC_44596</v>
      </c>
      <c r="B492" t="s">
        <v>93</v>
      </c>
      <c r="C492" s="1">
        <v>44596</v>
      </c>
      <c r="D492">
        <v>71.17</v>
      </c>
    </row>
    <row r="493" spans="1:4" x14ac:dyDescent="0.25">
      <c r="A493" s="3" t="str">
        <f t="shared" si="7"/>
        <v>XLE_44596</v>
      </c>
      <c r="B493" t="s">
        <v>94</v>
      </c>
      <c r="C493" s="1">
        <v>44596</v>
      </c>
      <c r="D493">
        <v>68.900000000000006</v>
      </c>
    </row>
    <row r="494" spans="1:4" x14ac:dyDescent="0.25">
      <c r="A494" s="3" t="str">
        <f t="shared" si="7"/>
        <v>XLF_44596</v>
      </c>
      <c r="B494" t="s">
        <v>95</v>
      </c>
      <c r="C494" s="1">
        <v>44596</v>
      </c>
      <c r="D494">
        <v>40.1</v>
      </c>
    </row>
    <row r="495" spans="1:4" x14ac:dyDescent="0.25">
      <c r="A495" s="3" t="str">
        <f t="shared" si="7"/>
        <v>XLI_44596</v>
      </c>
      <c r="B495" t="s">
        <v>96</v>
      </c>
      <c r="C495" s="1">
        <v>44596</v>
      </c>
      <c r="D495">
        <v>100.11</v>
      </c>
    </row>
    <row r="496" spans="1:4" x14ac:dyDescent="0.25">
      <c r="A496" s="3" t="str">
        <f t="shared" si="7"/>
        <v>XLK_44596</v>
      </c>
      <c r="B496" t="s">
        <v>97</v>
      </c>
      <c r="C496" s="1">
        <v>44596</v>
      </c>
      <c r="D496">
        <v>159.6</v>
      </c>
    </row>
    <row r="497" spans="1:4" x14ac:dyDescent="0.25">
      <c r="A497" s="3" t="str">
        <f t="shared" si="7"/>
        <v>XLP_44596</v>
      </c>
      <c r="B497" t="s">
        <v>98</v>
      </c>
      <c r="C497" s="1">
        <v>44596</v>
      </c>
      <c r="D497">
        <v>75.89</v>
      </c>
    </row>
    <row r="498" spans="1:4" x14ac:dyDescent="0.25">
      <c r="A498" s="3" t="str">
        <f t="shared" si="7"/>
        <v>XLU_44596</v>
      </c>
      <c r="B498" t="s">
        <v>99</v>
      </c>
      <c r="C498" s="1">
        <v>44596</v>
      </c>
      <c r="D498">
        <v>68.48</v>
      </c>
    </row>
    <row r="499" spans="1:4" x14ac:dyDescent="0.25">
      <c r="A499" s="3" t="str">
        <f t="shared" si="7"/>
        <v>XLV_44596</v>
      </c>
      <c r="B499" t="s">
        <v>100</v>
      </c>
      <c r="C499" s="1">
        <v>44596</v>
      </c>
      <c r="D499">
        <v>132.30000000000001</v>
      </c>
    </row>
    <row r="500" spans="1:4" x14ac:dyDescent="0.25">
      <c r="A500" s="3" t="str">
        <f t="shared" si="7"/>
        <v>XLY_44596</v>
      </c>
      <c r="B500" t="s">
        <v>101</v>
      </c>
      <c r="C500" s="1">
        <v>44596</v>
      </c>
      <c r="D500">
        <v>184.4</v>
      </c>
    </row>
    <row r="501" spans="1:4" x14ac:dyDescent="0.25">
      <c r="A501" s="3" t="str">
        <f t="shared" si="7"/>
        <v>XOM_44596</v>
      </c>
      <c r="B501" t="s">
        <v>102</v>
      </c>
      <c r="C501" s="1">
        <v>44596</v>
      </c>
      <c r="D501">
        <v>80.516999999999996</v>
      </c>
    </row>
    <row r="502" spans="1:4" x14ac:dyDescent="0.25">
      <c r="A502" s="3" t="str">
        <f t="shared" si="7"/>
        <v>ABBV_44599</v>
      </c>
      <c r="B502" t="s">
        <v>3</v>
      </c>
      <c r="C502" s="1">
        <v>44599</v>
      </c>
      <c r="D502">
        <v>142.53</v>
      </c>
    </row>
    <row r="503" spans="1:4" x14ac:dyDescent="0.25">
      <c r="A503" s="3" t="str">
        <f t="shared" si="7"/>
        <v>ACN_44599</v>
      </c>
      <c r="B503" t="s">
        <v>4</v>
      </c>
      <c r="C503" s="1">
        <v>44599</v>
      </c>
      <c r="D503">
        <v>343.96</v>
      </c>
    </row>
    <row r="504" spans="1:4" x14ac:dyDescent="0.25">
      <c r="A504" s="3" t="str">
        <f t="shared" si="7"/>
        <v>AEP_44599</v>
      </c>
      <c r="B504" t="s">
        <v>5</v>
      </c>
      <c r="C504" s="1">
        <v>44599</v>
      </c>
      <c r="D504">
        <v>89.033000000000001</v>
      </c>
    </row>
    <row r="505" spans="1:4" x14ac:dyDescent="0.25">
      <c r="A505" s="3" t="str">
        <f t="shared" si="7"/>
        <v>AIZ_44599</v>
      </c>
      <c r="B505" t="s">
        <v>6</v>
      </c>
      <c r="C505" s="1">
        <v>44599</v>
      </c>
      <c r="D505">
        <v>152.10499999999999</v>
      </c>
    </row>
    <row r="506" spans="1:4" x14ac:dyDescent="0.25">
      <c r="A506" s="3" t="str">
        <f t="shared" si="7"/>
        <v>ALLE_44599</v>
      </c>
      <c r="B506" t="s">
        <v>7</v>
      </c>
      <c r="C506" s="1">
        <v>44599</v>
      </c>
      <c r="D506">
        <v>120.46</v>
      </c>
    </row>
    <row r="507" spans="1:4" x14ac:dyDescent="0.25">
      <c r="A507" s="3" t="str">
        <f t="shared" si="7"/>
        <v>AMAT_44599</v>
      </c>
      <c r="B507" t="s">
        <v>8</v>
      </c>
      <c r="C507" s="1">
        <v>44599</v>
      </c>
      <c r="D507">
        <v>135.88499999999999</v>
      </c>
    </row>
    <row r="508" spans="1:4" x14ac:dyDescent="0.25">
      <c r="A508" s="3" t="str">
        <f t="shared" si="7"/>
        <v>AMP_44599</v>
      </c>
      <c r="B508" t="s">
        <v>9</v>
      </c>
      <c r="C508" s="1">
        <v>44599</v>
      </c>
      <c r="D508">
        <v>310.80599999999998</v>
      </c>
    </row>
    <row r="509" spans="1:4" x14ac:dyDescent="0.25">
      <c r="A509" s="3" t="str">
        <f t="shared" si="7"/>
        <v>AMZN_44599</v>
      </c>
      <c r="B509" t="s">
        <v>10</v>
      </c>
      <c r="C509" s="1">
        <v>44599</v>
      </c>
      <c r="D509">
        <v>3158.71</v>
      </c>
    </row>
    <row r="510" spans="1:4" x14ac:dyDescent="0.25">
      <c r="A510" s="3" t="str">
        <f t="shared" si="7"/>
        <v>AVB_44599</v>
      </c>
      <c r="B510" t="s">
        <v>11</v>
      </c>
      <c r="C510" s="1">
        <v>44599</v>
      </c>
      <c r="D510">
        <v>244.37</v>
      </c>
    </row>
    <row r="511" spans="1:4" x14ac:dyDescent="0.25">
      <c r="A511" s="3" t="str">
        <f t="shared" si="7"/>
        <v>AVY_44599</v>
      </c>
      <c r="B511" t="s">
        <v>12</v>
      </c>
      <c r="C511" s="1">
        <v>44599</v>
      </c>
      <c r="D511">
        <v>180.77</v>
      </c>
    </row>
    <row r="512" spans="1:4" x14ac:dyDescent="0.25">
      <c r="A512" s="3" t="str">
        <f t="shared" si="7"/>
        <v>AXP_44599</v>
      </c>
      <c r="B512" t="s">
        <v>13</v>
      </c>
      <c r="C512" s="1">
        <v>44599</v>
      </c>
      <c r="D512">
        <v>187.87</v>
      </c>
    </row>
    <row r="513" spans="1:4" x14ac:dyDescent="0.25">
      <c r="A513" s="3" t="str">
        <f t="shared" si="7"/>
        <v>BDX_44599</v>
      </c>
      <c r="B513" t="s">
        <v>14</v>
      </c>
      <c r="C513" s="1">
        <v>44599</v>
      </c>
      <c r="D513">
        <v>269.27</v>
      </c>
    </row>
    <row r="514" spans="1:4" x14ac:dyDescent="0.25">
      <c r="A514" s="3" t="str">
        <f t="shared" si="7"/>
        <v>BF-B_44599</v>
      </c>
      <c r="B514" t="s">
        <v>15</v>
      </c>
      <c r="C514" s="1">
        <v>44599</v>
      </c>
      <c r="D514">
        <v>67.180000000000007</v>
      </c>
    </row>
    <row r="515" spans="1:4" x14ac:dyDescent="0.25">
      <c r="A515" s="3" t="str">
        <f t="shared" ref="A515:A578" si="8">CONCATENATE(B515,"_",C515)</f>
        <v>BMY_44599</v>
      </c>
      <c r="B515" t="s">
        <v>16</v>
      </c>
      <c r="C515" s="1">
        <v>44599</v>
      </c>
      <c r="D515">
        <v>66.19</v>
      </c>
    </row>
    <row r="516" spans="1:4" x14ac:dyDescent="0.25">
      <c r="A516" s="3" t="str">
        <f t="shared" si="8"/>
        <v>BR_44599</v>
      </c>
      <c r="B516" t="s">
        <v>17</v>
      </c>
      <c r="C516" s="1">
        <v>44599</v>
      </c>
      <c r="D516">
        <v>147.87</v>
      </c>
    </row>
    <row r="517" spans="1:4" x14ac:dyDescent="0.25">
      <c r="A517" s="3" t="str">
        <f t="shared" si="8"/>
        <v>CARR_44599</v>
      </c>
      <c r="B517" t="s">
        <v>18</v>
      </c>
      <c r="C517" s="1">
        <v>44599</v>
      </c>
      <c r="D517">
        <v>45.72</v>
      </c>
    </row>
    <row r="518" spans="1:4" x14ac:dyDescent="0.25">
      <c r="A518" s="3" t="str">
        <f t="shared" si="8"/>
        <v>CDW_44599</v>
      </c>
      <c r="B518" t="s">
        <v>19</v>
      </c>
      <c r="C518" s="1">
        <v>44599</v>
      </c>
      <c r="D518">
        <v>190.744</v>
      </c>
    </row>
    <row r="519" spans="1:4" x14ac:dyDescent="0.25">
      <c r="A519" s="3" t="str">
        <f t="shared" si="8"/>
        <v>CE_44599</v>
      </c>
      <c r="B519" t="s">
        <v>20</v>
      </c>
      <c r="C519" s="1">
        <v>44599</v>
      </c>
      <c r="D519">
        <v>154.41</v>
      </c>
    </row>
    <row r="520" spans="1:4" x14ac:dyDescent="0.25">
      <c r="A520" s="3" t="str">
        <f t="shared" si="8"/>
        <v>CHTR_44599</v>
      </c>
      <c r="B520" t="s">
        <v>21</v>
      </c>
      <c r="C520" s="1">
        <v>44599</v>
      </c>
      <c r="D520">
        <v>610.75</v>
      </c>
    </row>
    <row r="521" spans="1:4" x14ac:dyDescent="0.25">
      <c r="A521" s="3" t="str">
        <f t="shared" si="8"/>
        <v>CNC_44599</v>
      </c>
      <c r="B521" t="s">
        <v>22</v>
      </c>
      <c r="C521" s="1">
        <v>44599</v>
      </c>
      <c r="D521">
        <v>80.790000000000006</v>
      </c>
    </row>
    <row r="522" spans="1:4" x14ac:dyDescent="0.25">
      <c r="A522" s="3" t="str">
        <f t="shared" si="8"/>
        <v>CNP_44599</v>
      </c>
      <c r="B522" t="s">
        <v>23</v>
      </c>
      <c r="C522" s="1">
        <v>44599</v>
      </c>
      <c r="D522">
        <v>27.902000000000001</v>
      </c>
    </row>
    <row r="523" spans="1:4" x14ac:dyDescent="0.25">
      <c r="A523" s="3" t="str">
        <f t="shared" si="8"/>
        <v>COP_44599</v>
      </c>
      <c r="B523" t="s">
        <v>24</v>
      </c>
      <c r="C523" s="1">
        <v>44599</v>
      </c>
      <c r="D523">
        <v>92.474999999999994</v>
      </c>
    </row>
    <row r="524" spans="1:4" x14ac:dyDescent="0.25">
      <c r="A524" s="3" t="str">
        <f t="shared" si="8"/>
        <v>CTAS_44599</v>
      </c>
      <c r="B524" t="s">
        <v>25</v>
      </c>
      <c r="C524" s="1">
        <v>44599</v>
      </c>
      <c r="D524">
        <v>378.90899999999999</v>
      </c>
    </row>
    <row r="525" spans="1:4" x14ac:dyDescent="0.25">
      <c r="A525" s="3" t="str">
        <f t="shared" si="8"/>
        <v>CZR_44599</v>
      </c>
      <c r="B525" t="s">
        <v>26</v>
      </c>
      <c r="C525" s="1">
        <v>44599</v>
      </c>
      <c r="D525">
        <v>80.75</v>
      </c>
    </row>
    <row r="526" spans="1:4" x14ac:dyDescent="0.25">
      <c r="A526" s="3" t="str">
        <f t="shared" si="8"/>
        <v>DG_44599</v>
      </c>
      <c r="B526" t="s">
        <v>27</v>
      </c>
      <c r="C526" s="1">
        <v>44599</v>
      </c>
      <c r="D526">
        <v>200.59</v>
      </c>
    </row>
    <row r="527" spans="1:4" x14ac:dyDescent="0.25">
      <c r="A527" s="3" t="str">
        <f t="shared" si="8"/>
        <v>DPZ_44599</v>
      </c>
      <c r="B527" t="s">
        <v>28</v>
      </c>
      <c r="C527" s="1">
        <v>44599</v>
      </c>
      <c r="D527">
        <v>434.36</v>
      </c>
    </row>
    <row r="528" spans="1:4" x14ac:dyDescent="0.25">
      <c r="A528" s="3" t="str">
        <f t="shared" si="8"/>
        <v>DRE_44599</v>
      </c>
      <c r="B528" t="s">
        <v>29</v>
      </c>
      <c r="C528" s="1">
        <v>44599</v>
      </c>
      <c r="D528">
        <v>57.015999999999998</v>
      </c>
    </row>
    <row r="529" spans="1:4" x14ac:dyDescent="0.25">
      <c r="A529" s="3" t="str">
        <f t="shared" si="8"/>
        <v>DXC_44599</v>
      </c>
      <c r="B529" t="s">
        <v>30</v>
      </c>
      <c r="C529" s="1">
        <v>44599</v>
      </c>
      <c r="D529">
        <v>37.33</v>
      </c>
    </row>
    <row r="530" spans="1:4" x14ac:dyDescent="0.25">
      <c r="A530" s="3" t="str">
        <f t="shared" si="8"/>
        <v>EWA_44599</v>
      </c>
      <c r="B530" t="s">
        <v>31</v>
      </c>
      <c r="C530" s="1">
        <v>44599</v>
      </c>
      <c r="D530">
        <v>23.3</v>
      </c>
    </row>
    <row r="531" spans="1:4" x14ac:dyDescent="0.25">
      <c r="A531" s="3" t="str">
        <f t="shared" si="8"/>
        <v>EWC_44599</v>
      </c>
      <c r="B531" t="s">
        <v>32</v>
      </c>
      <c r="C531" s="1">
        <v>44599</v>
      </c>
      <c r="D531">
        <v>38.56</v>
      </c>
    </row>
    <row r="532" spans="1:4" x14ac:dyDescent="0.25">
      <c r="A532" s="3" t="str">
        <f t="shared" si="8"/>
        <v>EWG_44599</v>
      </c>
      <c r="B532" t="s">
        <v>33</v>
      </c>
      <c r="C532" s="1">
        <v>44599</v>
      </c>
      <c r="D532">
        <v>31.98</v>
      </c>
    </row>
    <row r="533" spans="1:4" x14ac:dyDescent="0.25">
      <c r="A533" s="3" t="str">
        <f t="shared" si="8"/>
        <v>EWH_44599</v>
      </c>
      <c r="B533" t="s">
        <v>34</v>
      </c>
      <c r="C533" s="1">
        <v>44599</v>
      </c>
      <c r="D533">
        <v>24.13</v>
      </c>
    </row>
    <row r="534" spans="1:4" x14ac:dyDescent="0.25">
      <c r="A534" s="3" t="str">
        <f t="shared" si="8"/>
        <v>EWJ_44599</v>
      </c>
      <c r="B534" t="s">
        <v>35</v>
      </c>
      <c r="C534" s="1">
        <v>44599</v>
      </c>
      <c r="D534">
        <v>64.260000000000005</v>
      </c>
    </row>
    <row r="535" spans="1:4" x14ac:dyDescent="0.25">
      <c r="A535" s="3" t="str">
        <f t="shared" si="8"/>
        <v>EWL_44599</v>
      </c>
      <c r="B535" t="s">
        <v>36</v>
      </c>
      <c r="C535" s="1">
        <v>44599</v>
      </c>
      <c r="D535">
        <v>48.87</v>
      </c>
    </row>
    <row r="536" spans="1:4" x14ac:dyDescent="0.25">
      <c r="A536" s="3" t="str">
        <f t="shared" si="8"/>
        <v>EWQ_44599</v>
      </c>
      <c r="B536" t="s">
        <v>37</v>
      </c>
      <c r="C536" s="1">
        <v>44599</v>
      </c>
      <c r="D536">
        <v>38.270000000000003</v>
      </c>
    </row>
    <row r="537" spans="1:4" x14ac:dyDescent="0.25">
      <c r="A537" s="3" t="str">
        <f t="shared" si="8"/>
        <v>EWT_44599</v>
      </c>
      <c r="B537" t="s">
        <v>38</v>
      </c>
      <c r="C537" s="1">
        <v>44599</v>
      </c>
      <c r="D537">
        <v>64.760000000000005</v>
      </c>
    </row>
    <row r="538" spans="1:4" x14ac:dyDescent="0.25">
      <c r="A538" s="3" t="str">
        <f t="shared" si="8"/>
        <v>EWU_44599</v>
      </c>
      <c r="B538" t="s">
        <v>39</v>
      </c>
      <c r="C538" s="1">
        <v>44599</v>
      </c>
      <c r="D538">
        <v>34.340000000000003</v>
      </c>
    </row>
    <row r="539" spans="1:4" x14ac:dyDescent="0.25">
      <c r="A539" s="3" t="str">
        <f t="shared" si="8"/>
        <v>EWY_44599</v>
      </c>
      <c r="B539" t="s">
        <v>40</v>
      </c>
      <c r="C539" s="1">
        <v>44599</v>
      </c>
      <c r="D539">
        <v>72.959999999999994</v>
      </c>
    </row>
    <row r="540" spans="1:4" x14ac:dyDescent="0.25">
      <c r="A540" s="3" t="str">
        <f t="shared" si="8"/>
        <v>EWZ_44599</v>
      </c>
      <c r="B540" t="s">
        <v>41</v>
      </c>
      <c r="C540" s="1">
        <v>44599</v>
      </c>
      <c r="D540">
        <v>32.049999999999997</v>
      </c>
    </row>
    <row r="541" spans="1:4" x14ac:dyDescent="0.25">
      <c r="A541" s="3" t="str">
        <f t="shared" si="8"/>
        <v>FB_44599</v>
      </c>
      <c r="B541" t="s">
        <v>42</v>
      </c>
      <c r="C541" s="1">
        <v>44599</v>
      </c>
      <c r="D541">
        <v>224.91</v>
      </c>
    </row>
    <row r="542" spans="1:4" x14ac:dyDescent="0.25">
      <c r="A542" s="3" t="str">
        <f t="shared" si="8"/>
        <v>FTV_44599</v>
      </c>
      <c r="B542" t="s">
        <v>43</v>
      </c>
      <c r="C542" s="1">
        <v>44599</v>
      </c>
      <c r="D542">
        <v>63.808</v>
      </c>
    </row>
    <row r="543" spans="1:4" x14ac:dyDescent="0.25">
      <c r="A543" s="3" t="str">
        <f t="shared" si="8"/>
        <v>GOOG_44599</v>
      </c>
      <c r="B543" t="s">
        <v>44</v>
      </c>
      <c r="C543" s="1">
        <v>44599</v>
      </c>
      <c r="D543">
        <v>2778.76</v>
      </c>
    </row>
    <row r="544" spans="1:4" x14ac:dyDescent="0.25">
      <c r="A544" s="3" t="str">
        <f t="shared" si="8"/>
        <v>GPC_44599</v>
      </c>
      <c r="B544" t="s">
        <v>45</v>
      </c>
      <c r="C544" s="1">
        <v>44599</v>
      </c>
      <c r="D544">
        <v>127.291</v>
      </c>
    </row>
    <row r="545" spans="1:4" x14ac:dyDescent="0.25">
      <c r="A545" s="3" t="str">
        <f t="shared" si="8"/>
        <v>GSG_44599</v>
      </c>
      <c r="B545" t="s">
        <v>46</v>
      </c>
      <c r="C545" s="1">
        <v>44599</v>
      </c>
      <c r="D545">
        <v>19.63</v>
      </c>
    </row>
    <row r="546" spans="1:4" x14ac:dyDescent="0.25">
      <c r="A546" s="3" t="str">
        <f t="shared" si="8"/>
        <v>HIG_44599</v>
      </c>
      <c r="B546" t="s">
        <v>47</v>
      </c>
      <c r="C546" s="1">
        <v>44599</v>
      </c>
      <c r="D546">
        <v>69.847999999999999</v>
      </c>
    </row>
    <row r="547" spans="1:4" x14ac:dyDescent="0.25">
      <c r="A547" s="3" t="str">
        <f t="shared" si="8"/>
        <v>HIGH.L_44599</v>
      </c>
      <c r="B547" t="s">
        <v>48</v>
      </c>
      <c r="C547" s="1">
        <v>44599</v>
      </c>
      <c r="D547">
        <v>5.3319999999999999</v>
      </c>
    </row>
    <row r="548" spans="1:4" x14ac:dyDescent="0.25">
      <c r="A548" s="3" t="str">
        <f t="shared" si="8"/>
        <v>HST_44599</v>
      </c>
      <c r="B548" t="s">
        <v>49</v>
      </c>
      <c r="C548" s="1">
        <v>44599</v>
      </c>
      <c r="D548">
        <v>17.84</v>
      </c>
    </row>
    <row r="549" spans="1:4" x14ac:dyDescent="0.25">
      <c r="A549" s="3" t="str">
        <f t="shared" si="8"/>
        <v>HYG_44599</v>
      </c>
      <c r="B549" t="s">
        <v>50</v>
      </c>
      <c r="C549" s="1">
        <v>44599</v>
      </c>
      <c r="D549">
        <v>83.402000000000001</v>
      </c>
    </row>
    <row r="550" spans="1:4" x14ac:dyDescent="0.25">
      <c r="A550" s="3" t="str">
        <f t="shared" si="8"/>
        <v>IAU_44599</v>
      </c>
      <c r="B550" t="s">
        <v>51</v>
      </c>
      <c r="C550" s="1">
        <v>44599</v>
      </c>
      <c r="D550">
        <v>34.659999999999997</v>
      </c>
    </row>
    <row r="551" spans="1:4" x14ac:dyDescent="0.25">
      <c r="A551" s="3" t="str">
        <f t="shared" si="8"/>
        <v>ICLN_44599</v>
      </c>
      <c r="B551" t="s">
        <v>52</v>
      </c>
      <c r="C551" s="1">
        <v>44599</v>
      </c>
      <c r="D551">
        <v>18.23</v>
      </c>
    </row>
    <row r="552" spans="1:4" x14ac:dyDescent="0.25">
      <c r="A552" s="3" t="str">
        <f t="shared" si="8"/>
        <v>IEAA.L_44599</v>
      </c>
      <c r="B552" t="s">
        <v>53</v>
      </c>
      <c r="C552" s="1">
        <v>44599</v>
      </c>
      <c r="D552">
        <v>5.1539999999999999</v>
      </c>
    </row>
    <row r="553" spans="1:4" x14ac:dyDescent="0.25">
      <c r="A553" s="3" t="str">
        <f t="shared" si="8"/>
        <v>IEF_44599</v>
      </c>
      <c r="B553" t="s">
        <v>54</v>
      </c>
      <c r="C553" s="1">
        <v>44599</v>
      </c>
      <c r="D553">
        <v>111.13</v>
      </c>
    </row>
    <row r="554" spans="1:4" x14ac:dyDescent="0.25">
      <c r="A554" s="3" t="str">
        <f t="shared" si="8"/>
        <v>IEFM.L_44599</v>
      </c>
      <c r="B554" t="s">
        <v>55</v>
      </c>
      <c r="C554" s="1">
        <v>44599</v>
      </c>
      <c r="D554">
        <v>778.9</v>
      </c>
    </row>
    <row r="555" spans="1:4" x14ac:dyDescent="0.25">
      <c r="A555" s="3" t="str">
        <f t="shared" si="8"/>
        <v>IEMG_44599</v>
      </c>
      <c r="B555" t="s">
        <v>56</v>
      </c>
      <c r="C555" s="1">
        <v>44599</v>
      </c>
      <c r="D555">
        <v>59.35</v>
      </c>
    </row>
    <row r="556" spans="1:4" x14ac:dyDescent="0.25">
      <c r="A556" s="3" t="str">
        <f t="shared" si="8"/>
        <v>IEUS_44599</v>
      </c>
      <c r="B556" t="s">
        <v>57</v>
      </c>
      <c r="C556" s="1">
        <v>44599</v>
      </c>
      <c r="D556">
        <v>64.290000000000006</v>
      </c>
    </row>
    <row r="557" spans="1:4" x14ac:dyDescent="0.25">
      <c r="A557" s="3" t="str">
        <f t="shared" si="8"/>
        <v>IEVL.L_44599</v>
      </c>
      <c r="B557" t="s">
        <v>58</v>
      </c>
      <c r="C557" s="1">
        <v>44599</v>
      </c>
      <c r="D557">
        <v>7.5090000000000003</v>
      </c>
    </row>
    <row r="558" spans="1:4" x14ac:dyDescent="0.25">
      <c r="A558" s="3" t="str">
        <f t="shared" si="8"/>
        <v>IGF_44599</v>
      </c>
      <c r="B558" t="s">
        <v>59</v>
      </c>
      <c r="C558" s="1">
        <v>44599</v>
      </c>
      <c r="D558">
        <v>47.45</v>
      </c>
    </row>
    <row r="559" spans="1:4" x14ac:dyDescent="0.25">
      <c r="A559" s="3" t="str">
        <f t="shared" si="8"/>
        <v>INDA_44599</v>
      </c>
      <c r="B559" t="s">
        <v>60</v>
      </c>
      <c r="C559" s="1">
        <v>44599</v>
      </c>
      <c r="D559">
        <v>44.93</v>
      </c>
    </row>
    <row r="560" spans="1:4" x14ac:dyDescent="0.25">
      <c r="A560" s="3" t="str">
        <f t="shared" si="8"/>
        <v>IUMO.L_44599</v>
      </c>
      <c r="B560" t="s">
        <v>61</v>
      </c>
      <c r="C560" s="1">
        <v>44599</v>
      </c>
      <c r="D560">
        <v>11.44</v>
      </c>
    </row>
    <row r="561" spans="1:4" x14ac:dyDescent="0.25">
      <c r="A561" s="3" t="str">
        <f t="shared" si="8"/>
        <v>IUVL.L_44599</v>
      </c>
      <c r="B561" t="s">
        <v>62</v>
      </c>
      <c r="C561" s="1">
        <v>44599</v>
      </c>
      <c r="D561">
        <v>9.2319999999999993</v>
      </c>
    </row>
    <row r="562" spans="1:4" x14ac:dyDescent="0.25">
      <c r="A562" s="3" t="str">
        <f t="shared" si="8"/>
        <v>IVV_44599</v>
      </c>
      <c r="B562" t="s">
        <v>63</v>
      </c>
      <c r="C562" s="1">
        <v>44599</v>
      </c>
      <c r="D562">
        <v>449.25</v>
      </c>
    </row>
    <row r="563" spans="1:4" x14ac:dyDescent="0.25">
      <c r="A563" s="3" t="str">
        <f t="shared" si="8"/>
        <v>IWM_44599</v>
      </c>
      <c r="B563" t="s">
        <v>64</v>
      </c>
      <c r="C563" s="1">
        <v>44599</v>
      </c>
      <c r="D563">
        <v>199.36</v>
      </c>
    </row>
    <row r="564" spans="1:4" x14ac:dyDescent="0.25">
      <c r="A564" s="3" t="str">
        <f t="shared" si="8"/>
        <v>IXN_44599</v>
      </c>
      <c r="B564" t="s">
        <v>65</v>
      </c>
      <c r="C564" s="1">
        <v>44599</v>
      </c>
      <c r="D564">
        <v>58.21</v>
      </c>
    </row>
    <row r="565" spans="1:4" x14ac:dyDescent="0.25">
      <c r="A565" s="3" t="str">
        <f t="shared" si="8"/>
        <v>JPEA.L_44599</v>
      </c>
      <c r="B565" t="s">
        <v>66</v>
      </c>
      <c r="C565" s="1">
        <v>44599</v>
      </c>
      <c r="D565">
        <v>5.7279999999999998</v>
      </c>
    </row>
    <row r="566" spans="1:4" x14ac:dyDescent="0.25">
      <c r="A566" s="3" t="str">
        <f t="shared" si="8"/>
        <v>JPM_44599</v>
      </c>
      <c r="B566" t="s">
        <v>67</v>
      </c>
      <c r="C566" s="1">
        <v>44599</v>
      </c>
      <c r="D566">
        <v>153.07</v>
      </c>
    </row>
    <row r="567" spans="1:4" x14ac:dyDescent="0.25">
      <c r="A567" s="3" t="str">
        <f t="shared" si="8"/>
        <v>KR_44599</v>
      </c>
      <c r="B567" t="s">
        <v>68</v>
      </c>
      <c r="C567" s="1">
        <v>44599</v>
      </c>
      <c r="D567">
        <v>44.466999999999999</v>
      </c>
    </row>
    <row r="568" spans="1:4" x14ac:dyDescent="0.25">
      <c r="A568" s="3" t="str">
        <f t="shared" si="8"/>
        <v>LQD_44599</v>
      </c>
      <c r="B568" t="s">
        <v>69</v>
      </c>
      <c r="C568" s="1">
        <v>44599</v>
      </c>
      <c r="D568">
        <v>125.422</v>
      </c>
    </row>
    <row r="569" spans="1:4" x14ac:dyDescent="0.25">
      <c r="A569" s="3" t="str">
        <f t="shared" si="8"/>
        <v>MCHI_44599</v>
      </c>
      <c r="B569" t="s">
        <v>70</v>
      </c>
      <c r="C569" s="1">
        <v>44599</v>
      </c>
      <c r="D569">
        <v>61.97</v>
      </c>
    </row>
    <row r="570" spans="1:4" x14ac:dyDescent="0.25">
      <c r="A570" s="3" t="str">
        <f t="shared" si="8"/>
        <v>MVEU.L_44599</v>
      </c>
      <c r="B570" t="s">
        <v>71</v>
      </c>
      <c r="C570" s="1">
        <v>44599</v>
      </c>
      <c r="D570">
        <v>52.76</v>
      </c>
    </row>
    <row r="571" spans="1:4" x14ac:dyDescent="0.25">
      <c r="A571" s="3" t="str">
        <f t="shared" si="8"/>
        <v>OGN_44599</v>
      </c>
      <c r="B571" t="s">
        <v>72</v>
      </c>
      <c r="C571" s="1">
        <v>44599</v>
      </c>
      <c r="D571">
        <v>33.26</v>
      </c>
    </row>
    <row r="572" spans="1:4" x14ac:dyDescent="0.25">
      <c r="A572" s="3" t="str">
        <f t="shared" si="8"/>
        <v>PG_44599</v>
      </c>
      <c r="B572" t="s">
        <v>73</v>
      </c>
      <c r="C572" s="1">
        <v>44599</v>
      </c>
      <c r="D572">
        <v>160.32</v>
      </c>
    </row>
    <row r="573" spans="1:4" x14ac:dyDescent="0.25">
      <c r="A573" s="3" t="str">
        <f t="shared" si="8"/>
        <v>PPL_44599</v>
      </c>
      <c r="B573" t="s">
        <v>74</v>
      </c>
      <c r="C573" s="1">
        <v>44599</v>
      </c>
      <c r="D573">
        <v>29.29</v>
      </c>
    </row>
    <row r="574" spans="1:4" x14ac:dyDescent="0.25">
      <c r="A574" s="3" t="str">
        <f t="shared" si="8"/>
        <v>PRU_44599</v>
      </c>
      <c r="B574" t="s">
        <v>75</v>
      </c>
      <c r="C574" s="1">
        <v>44599</v>
      </c>
      <c r="D574">
        <v>118.07599999999999</v>
      </c>
    </row>
    <row r="575" spans="1:4" x14ac:dyDescent="0.25">
      <c r="A575" s="3" t="str">
        <f t="shared" si="8"/>
        <v>PYPL_44599</v>
      </c>
      <c r="B575" t="s">
        <v>76</v>
      </c>
      <c r="C575" s="1">
        <v>44599</v>
      </c>
      <c r="D575">
        <v>121.41</v>
      </c>
    </row>
    <row r="576" spans="1:4" x14ac:dyDescent="0.25">
      <c r="A576" s="3" t="str">
        <f t="shared" si="8"/>
        <v>RE_44599</v>
      </c>
      <c r="B576" t="s">
        <v>77</v>
      </c>
      <c r="C576" s="1">
        <v>44599</v>
      </c>
      <c r="D576">
        <v>286.76</v>
      </c>
    </row>
    <row r="577" spans="1:4" x14ac:dyDescent="0.25">
      <c r="A577" s="3" t="str">
        <f t="shared" si="8"/>
        <v>REET_44599</v>
      </c>
      <c r="B577" t="s">
        <v>78</v>
      </c>
      <c r="C577" s="1">
        <v>44599</v>
      </c>
      <c r="D577">
        <v>28.14</v>
      </c>
    </row>
    <row r="578" spans="1:4" x14ac:dyDescent="0.25">
      <c r="A578" s="3" t="str">
        <f t="shared" si="8"/>
        <v>ROL_44599</v>
      </c>
      <c r="B578" t="s">
        <v>79</v>
      </c>
      <c r="C578" s="1">
        <v>44599</v>
      </c>
      <c r="D578">
        <v>30.39</v>
      </c>
    </row>
    <row r="579" spans="1:4" x14ac:dyDescent="0.25">
      <c r="A579" s="3" t="str">
        <f t="shared" ref="A579:A642" si="9">CONCATENATE(B579,"_",C579)</f>
        <v>ROST_44599</v>
      </c>
      <c r="B579" t="s">
        <v>80</v>
      </c>
      <c r="C579" s="1">
        <v>44599</v>
      </c>
      <c r="D579">
        <v>93.35</v>
      </c>
    </row>
    <row r="580" spans="1:4" x14ac:dyDescent="0.25">
      <c r="A580" s="3" t="str">
        <f t="shared" si="9"/>
        <v>SEGA.L_44599</v>
      </c>
      <c r="B580" t="s">
        <v>81</v>
      </c>
      <c r="C580" s="1">
        <v>44599</v>
      </c>
      <c r="D580">
        <v>106.85</v>
      </c>
    </row>
    <row r="581" spans="1:4" x14ac:dyDescent="0.25">
      <c r="A581" s="3" t="str">
        <f t="shared" si="9"/>
        <v>SHY_44599</v>
      </c>
      <c r="B581" t="s">
        <v>82</v>
      </c>
      <c r="C581" s="1">
        <v>44599</v>
      </c>
      <c r="D581">
        <v>84.694000000000003</v>
      </c>
    </row>
    <row r="582" spans="1:4" x14ac:dyDescent="0.25">
      <c r="A582" s="3" t="str">
        <f t="shared" si="9"/>
        <v>SLV_44599</v>
      </c>
      <c r="B582" t="s">
        <v>83</v>
      </c>
      <c r="C582" s="1">
        <v>44599</v>
      </c>
      <c r="D582">
        <v>21.27</v>
      </c>
    </row>
    <row r="583" spans="1:4" x14ac:dyDescent="0.25">
      <c r="A583" s="3" t="str">
        <f t="shared" si="9"/>
        <v>SPMV.L_44599</v>
      </c>
      <c r="B583" t="s">
        <v>84</v>
      </c>
      <c r="C583" s="1">
        <v>44599</v>
      </c>
      <c r="D583">
        <v>80.11</v>
      </c>
    </row>
    <row r="584" spans="1:4" x14ac:dyDescent="0.25">
      <c r="A584" s="3" t="str">
        <f t="shared" si="9"/>
        <v>TLT_44599</v>
      </c>
      <c r="B584" t="s">
        <v>85</v>
      </c>
      <c r="C584" s="1">
        <v>44599</v>
      </c>
      <c r="D584">
        <v>138.916</v>
      </c>
    </row>
    <row r="585" spans="1:4" x14ac:dyDescent="0.25">
      <c r="A585" s="3" t="str">
        <f t="shared" si="9"/>
        <v>UNH_44599</v>
      </c>
      <c r="B585" t="s">
        <v>86</v>
      </c>
      <c r="C585" s="1">
        <v>44599</v>
      </c>
      <c r="D585">
        <v>483.7</v>
      </c>
    </row>
    <row r="586" spans="1:4" x14ac:dyDescent="0.25">
      <c r="A586" s="3" t="str">
        <f t="shared" si="9"/>
        <v>URI_44599</v>
      </c>
      <c r="B586" t="s">
        <v>87</v>
      </c>
      <c r="C586" s="1">
        <v>44599</v>
      </c>
      <c r="D586">
        <v>315.77999999999997</v>
      </c>
    </row>
    <row r="587" spans="1:4" x14ac:dyDescent="0.25">
      <c r="A587" s="3" t="str">
        <f t="shared" si="9"/>
        <v>V_44599</v>
      </c>
      <c r="B587" t="s">
        <v>88</v>
      </c>
      <c r="C587" s="1">
        <v>44599</v>
      </c>
      <c r="D587">
        <v>226.791</v>
      </c>
    </row>
    <row r="588" spans="1:4" x14ac:dyDescent="0.25">
      <c r="A588" s="3" t="str">
        <f t="shared" si="9"/>
        <v>VRSK_44599</v>
      </c>
      <c r="B588" t="s">
        <v>89</v>
      </c>
      <c r="C588" s="1">
        <v>44599</v>
      </c>
      <c r="D588">
        <v>197.03</v>
      </c>
    </row>
    <row r="589" spans="1:4" x14ac:dyDescent="0.25">
      <c r="A589" s="3" t="str">
        <f t="shared" si="9"/>
        <v>VXX_44599</v>
      </c>
      <c r="B589" t="s">
        <v>90</v>
      </c>
      <c r="C589" s="1">
        <v>44599</v>
      </c>
      <c r="D589">
        <v>20.420000000000002</v>
      </c>
    </row>
    <row r="590" spans="1:4" x14ac:dyDescent="0.25">
      <c r="A590" s="3" t="str">
        <f t="shared" si="9"/>
        <v>WRK_44599</v>
      </c>
      <c r="B590" t="s">
        <v>91</v>
      </c>
      <c r="C590" s="1">
        <v>44599</v>
      </c>
      <c r="D590">
        <v>45.051000000000002</v>
      </c>
    </row>
    <row r="591" spans="1:4" x14ac:dyDescent="0.25">
      <c r="A591" s="3" t="str">
        <f t="shared" si="9"/>
        <v>XLB_44599</v>
      </c>
      <c r="B591" t="s">
        <v>92</v>
      </c>
      <c r="C591" s="1">
        <v>44599</v>
      </c>
      <c r="D591">
        <v>82.71</v>
      </c>
    </row>
    <row r="592" spans="1:4" x14ac:dyDescent="0.25">
      <c r="A592" s="3" t="str">
        <f t="shared" si="9"/>
        <v>XLC_44599</v>
      </c>
      <c r="B592" t="s">
        <v>93</v>
      </c>
      <c r="C592" s="1">
        <v>44599</v>
      </c>
      <c r="D592">
        <v>69.930000000000007</v>
      </c>
    </row>
    <row r="593" spans="1:4" x14ac:dyDescent="0.25">
      <c r="A593" s="3" t="str">
        <f t="shared" si="9"/>
        <v>XLE_44599</v>
      </c>
      <c r="B593" t="s">
        <v>94</v>
      </c>
      <c r="C593" s="1">
        <v>44599</v>
      </c>
      <c r="D593">
        <v>69.78</v>
      </c>
    </row>
    <row r="594" spans="1:4" x14ac:dyDescent="0.25">
      <c r="A594" s="3" t="str">
        <f t="shared" si="9"/>
        <v>XLF_44599</v>
      </c>
      <c r="B594" t="s">
        <v>95</v>
      </c>
      <c r="C594" s="1">
        <v>44599</v>
      </c>
      <c r="D594">
        <v>40.22</v>
      </c>
    </row>
    <row r="595" spans="1:4" x14ac:dyDescent="0.25">
      <c r="A595" s="3" t="str">
        <f t="shared" si="9"/>
        <v>XLI_44599</v>
      </c>
      <c r="B595" t="s">
        <v>96</v>
      </c>
      <c r="C595" s="1">
        <v>44599</v>
      </c>
      <c r="D595">
        <v>100.19</v>
      </c>
    </row>
    <row r="596" spans="1:4" x14ac:dyDescent="0.25">
      <c r="A596" s="3" t="str">
        <f t="shared" si="9"/>
        <v>XLK_44599</v>
      </c>
      <c r="B596" t="s">
        <v>97</v>
      </c>
      <c r="C596" s="1">
        <v>44599</v>
      </c>
      <c r="D596">
        <v>158.54</v>
      </c>
    </row>
    <row r="597" spans="1:4" x14ac:dyDescent="0.25">
      <c r="A597" s="3" t="str">
        <f t="shared" si="9"/>
        <v>XLP_44599</v>
      </c>
      <c r="B597" t="s">
        <v>98</v>
      </c>
      <c r="C597" s="1">
        <v>44599</v>
      </c>
      <c r="D597">
        <v>76.03</v>
      </c>
    </row>
    <row r="598" spans="1:4" x14ac:dyDescent="0.25">
      <c r="A598" s="3" t="str">
        <f t="shared" si="9"/>
        <v>XLU_44599</v>
      </c>
      <c r="B598" t="s">
        <v>99</v>
      </c>
      <c r="C598" s="1">
        <v>44599</v>
      </c>
      <c r="D598">
        <v>68.38</v>
      </c>
    </row>
    <row r="599" spans="1:4" x14ac:dyDescent="0.25">
      <c r="A599" s="3" t="str">
        <f t="shared" si="9"/>
        <v>XLV_44599</v>
      </c>
      <c r="B599" t="s">
        <v>100</v>
      </c>
      <c r="C599" s="1">
        <v>44599</v>
      </c>
      <c r="D599">
        <v>132.07</v>
      </c>
    </row>
    <row r="600" spans="1:4" x14ac:dyDescent="0.25">
      <c r="A600" s="3" t="str">
        <f t="shared" si="9"/>
        <v>XLY_44599</v>
      </c>
      <c r="B600" t="s">
        <v>101</v>
      </c>
      <c r="C600" s="1">
        <v>44599</v>
      </c>
      <c r="D600">
        <v>184.02</v>
      </c>
    </row>
    <row r="601" spans="1:4" x14ac:dyDescent="0.25">
      <c r="A601" s="3" t="str">
        <f t="shared" si="9"/>
        <v>XOM_44599</v>
      </c>
      <c r="B601" t="s">
        <v>102</v>
      </c>
      <c r="C601" s="1">
        <v>44599</v>
      </c>
      <c r="D601">
        <v>81.486999999999995</v>
      </c>
    </row>
    <row r="602" spans="1:4" x14ac:dyDescent="0.25">
      <c r="A602" s="3" t="str">
        <f t="shared" si="9"/>
        <v>ABBV_44600</v>
      </c>
      <c r="B602" t="s">
        <v>3</v>
      </c>
      <c r="C602" s="1">
        <v>44600</v>
      </c>
      <c r="D602">
        <v>143.51</v>
      </c>
    </row>
    <row r="603" spans="1:4" x14ac:dyDescent="0.25">
      <c r="A603" s="3" t="str">
        <f t="shared" si="9"/>
        <v>ACN_44600</v>
      </c>
      <c r="B603" t="s">
        <v>4</v>
      </c>
      <c r="C603" s="1">
        <v>44600</v>
      </c>
      <c r="D603">
        <v>345.07</v>
      </c>
    </row>
    <row r="604" spans="1:4" x14ac:dyDescent="0.25">
      <c r="A604" s="3" t="str">
        <f t="shared" si="9"/>
        <v>AEP_44600</v>
      </c>
      <c r="B604" t="s">
        <v>5</v>
      </c>
      <c r="C604" s="1">
        <v>44600</v>
      </c>
      <c r="D604">
        <v>89.42</v>
      </c>
    </row>
    <row r="605" spans="1:4" x14ac:dyDescent="0.25">
      <c r="A605" s="3" t="str">
        <f t="shared" si="9"/>
        <v>AIZ_44600</v>
      </c>
      <c r="B605" t="s">
        <v>6</v>
      </c>
      <c r="C605" s="1">
        <v>44600</v>
      </c>
      <c r="D605">
        <v>155.39099999999999</v>
      </c>
    </row>
    <row r="606" spans="1:4" x14ac:dyDescent="0.25">
      <c r="A606" s="3" t="str">
        <f t="shared" si="9"/>
        <v>ALLE_44600</v>
      </c>
      <c r="B606" t="s">
        <v>7</v>
      </c>
      <c r="C606" s="1">
        <v>44600</v>
      </c>
      <c r="D606">
        <v>121.72</v>
      </c>
    </row>
    <row r="607" spans="1:4" x14ac:dyDescent="0.25">
      <c r="A607" s="3" t="str">
        <f t="shared" si="9"/>
        <v>AMAT_44600</v>
      </c>
      <c r="B607" t="s">
        <v>8</v>
      </c>
      <c r="C607" s="1">
        <v>44600</v>
      </c>
      <c r="D607">
        <v>138.5</v>
      </c>
    </row>
    <row r="608" spans="1:4" x14ac:dyDescent="0.25">
      <c r="A608" s="3" t="str">
        <f t="shared" si="9"/>
        <v>AMP_44600</v>
      </c>
      <c r="B608" t="s">
        <v>9</v>
      </c>
      <c r="C608" s="1">
        <v>44600</v>
      </c>
      <c r="D608">
        <v>314.20400000000001</v>
      </c>
    </row>
    <row r="609" spans="1:4" x14ac:dyDescent="0.25">
      <c r="A609" s="3" t="str">
        <f t="shared" si="9"/>
        <v>AMZN_44600</v>
      </c>
      <c r="B609" t="s">
        <v>10</v>
      </c>
      <c r="C609" s="1">
        <v>44600</v>
      </c>
      <c r="D609">
        <v>3228.27</v>
      </c>
    </row>
    <row r="610" spans="1:4" x14ac:dyDescent="0.25">
      <c r="A610" s="3" t="str">
        <f t="shared" si="9"/>
        <v>AVB_44600</v>
      </c>
      <c r="B610" t="s">
        <v>11</v>
      </c>
      <c r="C610" s="1">
        <v>44600</v>
      </c>
      <c r="D610">
        <v>240.49</v>
      </c>
    </row>
    <row r="611" spans="1:4" x14ac:dyDescent="0.25">
      <c r="A611" s="3" t="str">
        <f t="shared" si="9"/>
        <v>AVY_44600</v>
      </c>
      <c r="B611" t="s">
        <v>12</v>
      </c>
      <c r="C611" s="1">
        <v>44600</v>
      </c>
      <c r="D611">
        <v>183.62899999999999</v>
      </c>
    </row>
    <row r="612" spans="1:4" x14ac:dyDescent="0.25">
      <c r="A612" s="3" t="str">
        <f t="shared" si="9"/>
        <v>AXP_44600</v>
      </c>
      <c r="B612" t="s">
        <v>13</v>
      </c>
      <c r="C612" s="1">
        <v>44600</v>
      </c>
      <c r="D612">
        <v>194</v>
      </c>
    </row>
    <row r="613" spans="1:4" x14ac:dyDescent="0.25">
      <c r="A613" s="3" t="str">
        <f t="shared" si="9"/>
        <v>BDX_44600</v>
      </c>
      <c r="B613" t="s">
        <v>14</v>
      </c>
      <c r="C613" s="1">
        <v>44600</v>
      </c>
      <c r="D613">
        <v>276.49</v>
      </c>
    </row>
    <row r="614" spans="1:4" x14ac:dyDescent="0.25">
      <c r="A614" s="3" t="str">
        <f t="shared" si="9"/>
        <v>BF-B_44600</v>
      </c>
      <c r="B614" t="s">
        <v>15</v>
      </c>
      <c r="C614" s="1">
        <v>44600</v>
      </c>
      <c r="D614">
        <v>67.459999999999994</v>
      </c>
    </row>
    <row r="615" spans="1:4" x14ac:dyDescent="0.25">
      <c r="A615" s="3" t="str">
        <f t="shared" si="9"/>
        <v>BMY_44600</v>
      </c>
      <c r="B615" t="s">
        <v>16</v>
      </c>
      <c r="C615" s="1">
        <v>44600</v>
      </c>
      <c r="D615">
        <v>65.89</v>
      </c>
    </row>
    <row r="616" spans="1:4" x14ac:dyDescent="0.25">
      <c r="A616" s="3" t="str">
        <f t="shared" si="9"/>
        <v>BR_44600</v>
      </c>
      <c r="B616" t="s">
        <v>17</v>
      </c>
      <c r="C616" s="1">
        <v>44600</v>
      </c>
      <c r="D616">
        <v>148.80000000000001</v>
      </c>
    </row>
    <row r="617" spans="1:4" x14ac:dyDescent="0.25">
      <c r="A617" s="3" t="str">
        <f t="shared" si="9"/>
        <v>CARR_44600</v>
      </c>
      <c r="B617" t="s">
        <v>18</v>
      </c>
      <c r="C617" s="1">
        <v>44600</v>
      </c>
      <c r="D617">
        <v>46.06</v>
      </c>
    </row>
    <row r="618" spans="1:4" x14ac:dyDescent="0.25">
      <c r="A618" s="3" t="str">
        <f t="shared" si="9"/>
        <v>CDW_44600</v>
      </c>
      <c r="B618" t="s">
        <v>19</v>
      </c>
      <c r="C618" s="1">
        <v>44600</v>
      </c>
      <c r="D618">
        <v>194.184</v>
      </c>
    </row>
    <row r="619" spans="1:4" x14ac:dyDescent="0.25">
      <c r="A619" s="3" t="str">
        <f t="shared" si="9"/>
        <v>CE_44600</v>
      </c>
      <c r="B619" t="s">
        <v>20</v>
      </c>
      <c r="C619" s="1">
        <v>44600</v>
      </c>
      <c r="D619">
        <v>157.57599999999999</v>
      </c>
    </row>
    <row r="620" spans="1:4" x14ac:dyDescent="0.25">
      <c r="A620" s="3" t="str">
        <f t="shared" si="9"/>
        <v>CHTR_44600</v>
      </c>
      <c r="B620" t="s">
        <v>21</v>
      </c>
      <c r="C620" s="1">
        <v>44600</v>
      </c>
      <c r="D620">
        <v>609.12</v>
      </c>
    </row>
    <row r="621" spans="1:4" x14ac:dyDescent="0.25">
      <c r="A621" s="3" t="str">
        <f t="shared" si="9"/>
        <v>CNC_44600</v>
      </c>
      <c r="B621" t="s">
        <v>22</v>
      </c>
      <c r="C621" s="1">
        <v>44600</v>
      </c>
      <c r="D621">
        <v>85.67</v>
      </c>
    </row>
    <row r="622" spans="1:4" x14ac:dyDescent="0.25">
      <c r="A622" s="3" t="str">
        <f t="shared" si="9"/>
        <v>CNP_44600</v>
      </c>
      <c r="B622" t="s">
        <v>23</v>
      </c>
      <c r="C622" s="1">
        <v>44600</v>
      </c>
      <c r="D622">
        <v>28.012</v>
      </c>
    </row>
    <row r="623" spans="1:4" x14ac:dyDescent="0.25">
      <c r="A623" s="3" t="str">
        <f t="shared" si="9"/>
        <v>COP_44600</v>
      </c>
      <c r="B623" t="s">
        <v>24</v>
      </c>
      <c r="C623" s="1">
        <v>44600</v>
      </c>
      <c r="D623">
        <v>90.873000000000005</v>
      </c>
    </row>
    <row r="624" spans="1:4" x14ac:dyDescent="0.25">
      <c r="A624" s="3" t="str">
        <f t="shared" si="9"/>
        <v>CTAS_44600</v>
      </c>
      <c r="B624" t="s">
        <v>25</v>
      </c>
      <c r="C624" s="1">
        <v>44600</v>
      </c>
      <c r="D624">
        <v>382.58</v>
      </c>
    </row>
    <row r="625" spans="1:4" x14ac:dyDescent="0.25">
      <c r="A625" s="3" t="str">
        <f t="shared" si="9"/>
        <v>CZR_44600</v>
      </c>
      <c r="B625" t="s">
        <v>26</v>
      </c>
      <c r="C625" s="1">
        <v>44600</v>
      </c>
      <c r="D625">
        <v>82.36</v>
      </c>
    </row>
    <row r="626" spans="1:4" x14ac:dyDescent="0.25">
      <c r="A626" s="3" t="str">
        <f t="shared" si="9"/>
        <v>DG_44600</v>
      </c>
      <c r="B626" t="s">
        <v>27</v>
      </c>
      <c r="C626" s="1">
        <v>44600</v>
      </c>
      <c r="D626">
        <v>202.77</v>
      </c>
    </row>
    <row r="627" spans="1:4" x14ac:dyDescent="0.25">
      <c r="A627" s="3" t="str">
        <f t="shared" si="9"/>
        <v>DPZ_44600</v>
      </c>
      <c r="B627" t="s">
        <v>28</v>
      </c>
      <c r="C627" s="1">
        <v>44600</v>
      </c>
      <c r="D627">
        <v>438.73</v>
      </c>
    </row>
    <row r="628" spans="1:4" x14ac:dyDescent="0.25">
      <c r="A628" s="3" t="str">
        <f t="shared" si="9"/>
        <v>DRE_44600</v>
      </c>
      <c r="B628" t="s">
        <v>29</v>
      </c>
      <c r="C628" s="1">
        <v>44600</v>
      </c>
      <c r="D628">
        <v>56.796999999999997</v>
      </c>
    </row>
    <row r="629" spans="1:4" x14ac:dyDescent="0.25">
      <c r="A629" s="3" t="str">
        <f t="shared" si="9"/>
        <v>DXC_44600</v>
      </c>
      <c r="B629" t="s">
        <v>30</v>
      </c>
      <c r="C629" s="1">
        <v>44600</v>
      </c>
      <c r="D629">
        <v>38.82</v>
      </c>
    </row>
    <row r="630" spans="1:4" x14ac:dyDescent="0.25">
      <c r="A630" s="3" t="str">
        <f t="shared" si="9"/>
        <v>EWA_44600</v>
      </c>
      <c r="B630" t="s">
        <v>31</v>
      </c>
      <c r="C630" s="1">
        <v>44600</v>
      </c>
      <c r="D630">
        <v>23.74</v>
      </c>
    </row>
    <row r="631" spans="1:4" x14ac:dyDescent="0.25">
      <c r="A631" s="3" t="str">
        <f t="shared" si="9"/>
        <v>EWC_44600</v>
      </c>
      <c r="B631" t="s">
        <v>32</v>
      </c>
      <c r="C631" s="1">
        <v>44600</v>
      </c>
      <c r="D631">
        <v>38.76</v>
      </c>
    </row>
    <row r="632" spans="1:4" x14ac:dyDescent="0.25">
      <c r="A632" s="3" t="str">
        <f t="shared" si="9"/>
        <v>EWG_44600</v>
      </c>
      <c r="B632" t="s">
        <v>33</v>
      </c>
      <c r="C632" s="1">
        <v>44600</v>
      </c>
      <c r="D632">
        <v>32.1</v>
      </c>
    </row>
    <row r="633" spans="1:4" x14ac:dyDescent="0.25">
      <c r="A633" s="3" t="str">
        <f t="shared" si="9"/>
        <v>EWH_44600</v>
      </c>
      <c r="B633" t="s">
        <v>34</v>
      </c>
      <c r="C633" s="1">
        <v>44600</v>
      </c>
      <c r="D633">
        <v>24.34</v>
      </c>
    </row>
    <row r="634" spans="1:4" x14ac:dyDescent="0.25">
      <c r="A634" s="3" t="str">
        <f t="shared" si="9"/>
        <v>EWJ_44600</v>
      </c>
      <c r="B634" t="s">
        <v>35</v>
      </c>
      <c r="C634" s="1">
        <v>44600</v>
      </c>
      <c r="D634">
        <v>64.63</v>
      </c>
    </row>
    <row r="635" spans="1:4" x14ac:dyDescent="0.25">
      <c r="A635" s="3" t="str">
        <f t="shared" si="9"/>
        <v>EWL_44600</v>
      </c>
      <c r="B635" t="s">
        <v>36</v>
      </c>
      <c r="C635" s="1">
        <v>44600</v>
      </c>
      <c r="D635">
        <v>48.85</v>
      </c>
    </row>
    <row r="636" spans="1:4" x14ac:dyDescent="0.25">
      <c r="A636" s="3" t="str">
        <f t="shared" si="9"/>
        <v>EWQ_44600</v>
      </c>
      <c r="B636" t="s">
        <v>37</v>
      </c>
      <c r="C636" s="1">
        <v>44600</v>
      </c>
      <c r="D636">
        <v>38.450000000000003</v>
      </c>
    </row>
    <row r="637" spans="1:4" x14ac:dyDescent="0.25">
      <c r="A637" s="3" t="str">
        <f t="shared" si="9"/>
        <v>EWT_44600</v>
      </c>
      <c r="B637" t="s">
        <v>38</v>
      </c>
      <c r="C637" s="1">
        <v>44600</v>
      </c>
      <c r="D637">
        <v>65.42</v>
      </c>
    </row>
    <row r="638" spans="1:4" x14ac:dyDescent="0.25">
      <c r="A638" s="3" t="str">
        <f t="shared" si="9"/>
        <v>EWU_44600</v>
      </c>
      <c r="B638" t="s">
        <v>39</v>
      </c>
      <c r="C638" s="1">
        <v>44600</v>
      </c>
      <c r="D638">
        <v>34.49</v>
      </c>
    </row>
    <row r="639" spans="1:4" x14ac:dyDescent="0.25">
      <c r="A639" s="3" t="str">
        <f t="shared" si="9"/>
        <v>EWY_44600</v>
      </c>
      <c r="B639" t="s">
        <v>40</v>
      </c>
      <c r="C639" s="1">
        <v>44600</v>
      </c>
      <c r="D639">
        <v>73.180000000000007</v>
      </c>
    </row>
    <row r="640" spans="1:4" x14ac:dyDescent="0.25">
      <c r="A640" s="3" t="str">
        <f t="shared" si="9"/>
        <v>EWZ_44600</v>
      </c>
      <c r="B640" t="s">
        <v>41</v>
      </c>
      <c r="C640" s="1">
        <v>44600</v>
      </c>
      <c r="D640">
        <v>32.11</v>
      </c>
    </row>
    <row r="641" spans="1:4" x14ac:dyDescent="0.25">
      <c r="A641" s="3" t="str">
        <f t="shared" si="9"/>
        <v>FB_44600</v>
      </c>
      <c r="B641" t="s">
        <v>42</v>
      </c>
      <c r="C641" s="1">
        <v>44600</v>
      </c>
      <c r="D641">
        <v>220.18</v>
      </c>
    </row>
    <row r="642" spans="1:4" x14ac:dyDescent="0.25">
      <c r="A642" s="3" t="str">
        <f t="shared" si="9"/>
        <v>FTV_44600</v>
      </c>
      <c r="B642" t="s">
        <v>43</v>
      </c>
      <c r="C642" s="1">
        <v>44600</v>
      </c>
      <c r="D642">
        <v>65.497</v>
      </c>
    </row>
    <row r="643" spans="1:4" x14ac:dyDescent="0.25">
      <c r="A643" s="3" t="str">
        <f t="shared" ref="A643:A706" si="10">CONCATENATE(B643,"_",C643)</f>
        <v>GOOG_44600</v>
      </c>
      <c r="B643" t="s">
        <v>44</v>
      </c>
      <c r="C643" s="1">
        <v>44600</v>
      </c>
      <c r="D643">
        <v>2784.26</v>
      </c>
    </row>
    <row r="644" spans="1:4" x14ac:dyDescent="0.25">
      <c r="A644" s="3" t="str">
        <f t="shared" si="10"/>
        <v>GPC_44600</v>
      </c>
      <c r="B644" t="s">
        <v>45</v>
      </c>
      <c r="C644" s="1">
        <v>44600</v>
      </c>
      <c r="D644">
        <v>129.18799999999999</v>
      </c>
    </row>
    <row r="645" spans="1:4" x14ac:dyDescent="0.25">
      <c r="A645" s="3" t="str">
        <f t="shared" si="10"/>
        <v>GSG_44600</v>
      </c>
      <c r="B645" t="s">
        <v>46</v>
      </c>
      <c r="C645" s="1">
        <v>44600</v>
      </c>
      <c r="D645">
        <v>19.41</v>
      </c>
    </row>
    <row r="646" spans="1:4" x14ac:dyDescent="0.25">
      <c r="A646" s="3" t="str">
        <f t="shared" si="10"/>
        <v>HIG_44600</v>
      </c>
      <c r="B646" t="s">
        <v>47</v>
      </c>
      <c r="C646" s="1">
        <v>44600</v>
      </c>
      <c r="D646">
        <v>72.364000000000004</v>
      </c>
    </row>
    <row r="647" spans="1:4" x14ac:dyDescent="0.25">
      <c r="A647" s="3" t="str">
        <f t="shared" si="10"/>
        <v>HIGH.L_44600</v>
      </c>
      <c r="B647" t="s">
        <v>48</v>
      </c>
      <c r="C647" s="1">
        <v>44600</v>
      </c>
      <c r="D647">
        <v>5.3520000000000003</v>
      </c>
    </row>
    <row r="648" spans="1:4" x14ac:dyDescent="0.25">
      <c r="A648" s="3" t="str">
        <f t="shared" si="10"/>
        <v>HST_44600</v>
      </c>
      <c r="B648" t="s">
        <v>49</v>
      </c>
      <c r="C648" s="1">
        <v>44600</v>
      </c>
      <c r="D648">
        <v>18.170000000000002</v>
      </c>
    </row>
    <row r="649" spans="1:4" x14ac:dyDescent="0.25">
      <c r="A649" s="3" t="str">
        <f t="shared" si="10"/>
        <v>HYG_44600</v>
      </c>
      <c r="B649" t="s">
        <v>50</v>
      </c>
      <c r="C649" s="1">
        <v>44600</v>
      </c>
      <c r="D649">
        <v>83.313000000000002</v>
      </c>
    </row>
    <row r="650" spans="1:4" x14ac:dyDescent="0.25">
      <c r="A650" s="3" t="str">
        <f t="shared" si="10"/>
        <v>IAU_44600</v>
      </c>
      <c r="B650" t="s">
        <v>51</v>
      </c>
      <c r="C650" s="1">
        <v>44600</v>
      </c>
      <c r="D650">
        <v>34.729999999999997</v>
      </c>
    </row>
    <row r="651" spans="1:4" x14ac:dyDescent="0.25">
      <c r="A651" s="3" t="str">
        <f t="shared" si="10"/>
        <v>ICLN_44600</v>
      </c>
      <c r="B651" t="s">
        <v>52</v>
      </c>
      <c r="C651" s="1">
        <v>44600</v>
      </c>
      <c r="D651">
        <v>18.27</v>
      </c>
    </row>
    <row r="652" spans="1:4" x14ac:dyDescent="0.25">
      <c r="A652" s="3" t="str">
        <f t="shared" si="10"/>
        <v>IEAA.L_44600</v>
      </c>
      <c r="B652" t="s">
        <v>53</v>
      </c>
      <c r="C652" s="1">
        <v>44600</v>
      </c>
      <c r="D652">
        <v>5.1580000000000004</v>
      </c>
    </row>
    <row r="653" spans="1:4" x14ac:dyDescent="0.25">
      <c r="A653" s="3" t="str">
        <f t="shared" si="10"/>
        <v>IEF_44600</v>
      </c>
      <c r="B653" t="s">
        <v>54</v>
      </c>
      <c r="C653" s="1">
        <v>44600</v>
      </c>
      <c r="D653">
        <v>110.77</v>
      </c>
    </row>
    <row r="654" spans="1:4" x14ac:dyDescent="0.25">
      <c r="A654" s="3" t="str">
        <f t="shared" si="10"/>
        <v>IEFM.L_44600</v>
      </c>
      <c r="B654" t="s">
        <v>55</v>
      </c>
      <c r="C654" s="1">
        <v>44600</v>
      </c>
      <c r="D654">
        <v>771.2</v>
      </c>
    </row>
    <row r="655" spans="1:4" x14ac:dyDescent="0.25">
      <c r="A655" s="3" t="str">
        <f t="shared" si="10"/>
        <v>IEMG_44600</v>
      </c>
      <c r="B655" t="s">
        <v>56</v>
      </c>
      <c r="C655" s="1">
        <v>44600</v>
      </c>
      <c r="D655">
        <v>59.86</v>
      </c>
    </row>
    <row r="656" spans="1:4" x14ac:dyDescent="0.25">
      <c r="A656" s="3" t="str">
        <f t="shared" si="10"/>
        <v>IEUS_44600</v>
      </c>
      <c r="B656" t="s">
        <v>57</v>
      </c>
      <c r="C656" s="1">
        <v>44600</v>
      </c>
      <c r="D656">
        <v>64.33</v>
      </c>
    </row>
    <row r="657" spans="1:4" x14ac:dyDescent="0.25">
      <c r="A657" s="3" t="str">
        <f t="shared" si="10"/>
        <v>IEVL.L_44600</v>
      </c>
      <c r="B657" t="s">
        <v>58</v>
      </c>
      <c r="C657" s="1">
        <v>44600</v>
      </c>
      <c r="D657">
        <v>7.569</v>
      </c>
    </row>
    <row r="658" spans="1:4" x14ac:dyDescent="0.25">
      <c r="A658" s="3" t="str">
        <f t="shared" si="10"/>
        <v>IGF_44600</v>
      </c>
      <c r="B658" t="s">
        <v>59</v>
      </c>
      <c r="C658" s="1">
        <v>44600</v>
      </c>
      <c r="D658">
        <v>47.78</v>
      </c>
    </row>
    <row r="659" spans="1:4" x14ac:dyDescent="0.25">
      <c r="A659" s="3" t="str">
        <f t="shared" si="10"/>
        <v>INDA_44600</v>
      </c>
      <c r="B659" t="s">
        <v>60</v>
      </c>
      <c r="C659" s="1">
        <v>44600</v>
      </c>
      <c r="D659">
        <v>45.09</v>
      </c>
    </row>
    <row r="660" spans="1:4" x14ac:dyDescent="0.25">
      <c r="A660" s="3" t="str">
        <f t="shared" si="10"/>
        <v>IUMO.L_44600</v>
      </c>
      <c r="B660" t="s">
        <v>61</v>
      </c>
      <c r="C660" s="1">
        <v>44600</v>
      </c>
      <c r="D660">
        <v>11.414999999999999</v>
      </c>
    </row>
    <row r="661" spans="1:4" x14ac:dyDescent="0.25">
      <c r="A661" s="3" t="str">
        <f t="shared" si="10"/>
        <v>IUVL.L_44600</v>
      </c>
      <c r="B661" t="s">
        <v>62</v>
      </c>
      <c r="C661" s="1">
        <v>44600</v>
      </c>
      <c r="D661">
        <v>9.2520000000000007</v>
      </c>
    </row>
    <row r="662" spans="1:4" x14ac:dyDescent="0.25">
      <c r="A662" s="3" t="str">
        <f t="shared" si="10"/>
        <v>IVV_44600</v>
      </c>
      <c r="B662" t="s">
        <v>63</v>
      </c>
      <c r="C662" s="1">
        <v>44600</v>
      </c>
      <c r="D662">
        <v>452.82</v>
      </c>
    </row>
    <row r="663" spans="1:4" x14ac:dyDescent="0.25">
      <c r="A663" s="3" t="str">
        <f t="shared" si="10"/>
        <v>IWM_44600</v>
      </c>
      <c r="B663" t="s">
        <v>64</v>
      </c>
      <c r="C663" s="1">
        <v>44600</v>
      </c>
      <c r="D663">
        <v>202.76</v>
      </c>
    </row>
    <row r="664" spans="1:4" x14ac:dyDescent="0.25">
      <c r="A664" s="3" t="str">
        <f t="shared" si="10"/>
        <v>IXN_44600</v>
      </c>
      <c r="B664" t="s">
        <v>65</v>
      </c>
      <c r="C664" s="1">
        <v>44600</v>
      </c>
      <c r="D664">
        <v>58.95</v>
      </c>
    </row>
    <row r="665" spans="1:4" x14ac:dyDescent="0.25">
      <c r="A665" s="3" t="str">
        <f t="shared" si="10"/>
        <v>JPEA.L_44600</v>
      </c>
      <c r="B665" t="s">
        <v>66</v>
      </c>
      <c r="C665" s="1">
        <v>44600</v>
      </c>
      <c r="D665">
        <v>5.6950000000000003</v>
      </c>
    </row>
    <row r="666" spans="1:4" x14ac:dyDescent="0.25">
      <c r="A666" s="3" t="str">
        <f t="shared" si="10"/>
        <v>JPM_44600</v>
      </c>
      <c r="B666" t="s">
        <v>67</v>
      </c>
      <c r="C666" s="1">
        <v>44600</v>
      </c>
      <c r="D666">
        <v>155.94999999999999</v>
      </c>
    </row>
    <row r="667" spans="1:4" x14ac:dyDescent="0.25">
      <c r="A667" s="3" t="str">
        <f t="shared" si="10"/>
        <v>KR_44600</v>
      </c>
      <c r="B667" t="s">
        <v>68</v>
      </c>
      <c r="C667" s="1">
        <v>44600</v>
      </c>
      <c r="D667">
        <v>45.293999999999997</v>
      </c>
    </row>
    <row r="668" spans="1:4" x14ac:dyDescent="0.25">
      <c r="A668" s="3" t="str">
        <f t="shared" si="10"/>
        <v>LQD_44600</v>
      </c>
      <c r="B668" t="s">
        <v>69</v>
      </c>
      <c r="C668" s="1">
        <v>44600</v>
      </c>
      <c r="D668">
        <v>124.95399999999999</v>
      </c>
    </row>
    <row r="669" spans="1:4" x14ac:dyDescent="0.25">
      <c r="A669" s="3" t="str">
        <f t="shared" si="10"/>
        <v>MCHI_44600</v>
      </c>
      <c r="B669" t="s">
        <v>70</v>
      </c>
      <c r="C669" s="1">
        <v>44600</v>
      </c>
      <c r="D669">
        <v>62.66</v>
      </c>
    </row>
    <row r="670" spans="1:4" x14ac:dyDescent="0.25">
      <c r="A670" s="3" t="str">
        <f t="shared" si="10"/>
        <v>MVEU.L_44600</v>
      </c>
      <c r="B670" t="s">
        <v>71</v>
      </c>
      <c r="C670" s="1">
        <v>44600</v>
      </c>
      <c r="D670">
        <v>52.68</v>
      </c>
    </row>
    <row r="671" spans="1:4" x14ac:dyDescent="0.25">
      <c r="A671" s="3" t="str">
        <f t="shared" si="10"/>
        <v>OGN_44600</v>
      </c>
      <c r="B671" t="s">
        <v>72</v>
      </c>
      <c r="C671" s="1">
        <v>44600</v>
      </c>
      <c r="D671">
        <v>33.488</v>
      </c>
    </row>
    <row r="672" spans="1:4" x14ac:dyDescent="0.25">
      <c r="A672" s="3" t="str">
        <f t="shared" si="10"/>
        <v>PG_44600</v>
      </c>
      <c r="B672" t="s">
        <v>73</v>
      </c>
      <c r="C672" s="1">
        <v>44600</v>
      </c>
      <c r="D672">
        <v>159.96</v>
      </c>
    </row>
    <row r="673" spans="1:4" x14ac:dyDescent="0.25">
      <c r="A673" s="3" t="str">
        <f t="shared" si="10"/>
        <v>PPL_44600</v>
      </c>
      <c r="B673" t="s">
        <v>74</v>
      </c>
      <c r="C673" s="1">
        <v>44600</v>
      </c>
      <c r="D673">
        <v>29.53</v>
      </c>
    </row>
    <row r="674" spans="1:4" x14ac:dyDescent="0.25">
      <c r="A674" s="3" t="str">
        <f t="shared" si="10"/>
        <v>PRU_44600</v>
      </c>
      <c r="B674" t="s">
        <v>75</v>
      </c>
      <c r="C674" s="1">
        <v>44600</v>
      </c>
      <c r="D674">
        <v>120.11499999999999</v>
      </c>
    </row>
    <row r="675" spans="1:4" x14ac:dyDescent="0.25">
      <c r="A675" s="3" t="str">
        <f t="shared" si="10"/>
        <v>PYPL_44600</v>
      </c>
      <c r="B675" t="s">
        <v>76</v>
      </c>
      <c r="C675" s="1">
        <v>44600</v>
      </c>
      <c r="D675">
        <v>120.26</v>
      </c>
    </row>
    <row r="676" spans="1:4" x14ac:dyDescent="0.25">
      <c r="A676" s="3" t="str">
        <f t="shared" si="10"/>
        <v>RE_44600</v>
      </c>
      <c r="B676" t="s">
        <v>77</v>
      </c>
      <c r="C676" s="1">
        <v>44600</v>
      </c>
      <c r="D676">
        <v>290.37</v>
      </c>
    </row>
    <row r="677" spans="1:4" x14ac:dyDescent="0.25">
      <c r="A677" s="3" t="str">
        <f t="shared" si="10"/>
        <v>REET_44600</v>
      </c>
      <c r="B677" t="s">
        <v>78</v>
      </c>
      <c r="C677" s="1">
        <v>44600</v>
      </c>
      <c r="D677">
        <v>28.02</v>
      </c>
    </row>
    <row r="678" spans="1:4" x14ac:dyDescent="0.25">
      <c r="A678" s="3" t="str">
        <f t="shared" si="10"/>
        <v>ROL_44600</v>
      </c>
      <c r="B678" t="s">
        <v>79</v>
      </c>
      <c r="C678" s="1">
        <v>44600</v>
      </c>
      <c r="D678">
        <v>30.31</v>
      </c>
    </row>
    <row r="679" spans="1:4" x14ac:dyDescent="0.25">
      <c r="A679" s="3" t="str">
        <f t="shared" si="10"/>
        <v>ROST_44600</v>
      </c>
      <c r="B679" t="s">
        <v>80</v>
      </c>
      <c r="C679" s="1">
        <v>44600</v>
      </c>
      <c r="D679">
        <v>95.48</v>
      </c>
    </row>
    <row r="680" spans="1:4" x14ac:dyDescent="0.25">
      <c r="A680" s="3" t="str">
        <f t="shared" si="10"/>
        <v>SEGA.L_44600</v>
      </c>
      <c r="B680" t="s">
        <v>81</v>
      </c>
      <c r="C680" s="1">
        <v>44600</v>
      </c>
      <c r="D680">
        <v>106.03</v>
      </c>
    </row>
    <row r="681" spans="1:4" x14ac:dyDescent="0.25">
      <c r="A681" s="3" t="str">
        <f t="shared" si="10"/>
        <v>SHY_44600</v>
      </c>
      <c r="B681" t="s">
        <v>82</v>
      </c>
      <c r="C681" s="1">
        <v>44600</v>
      </c>
      <c r="D681">
        <v>84.605000000000004</v>
      </c>
    </row>
    <row r="682" spans="1:4" x14ac:dyDescent="0.25">
      <c r="A682" s="3" t="str">
        <f t="shared" si="10"/>
        <v>SLV_44600</v>
      </c>
      <c r="B682" t="s">
        <v>83</v>
      </c>
      <c r="C682" s="1">
        <v>44600</v>
      </c>
      <c r="D682">
        <v>21.45</v>
      </c>
    </row>
    <row r="683" spans="1:4" x14ac:dyDescent="0.25">
      <c r="A683" s="3" t="str">
        <f t="shared" si="10"/>
        <v>SPMV.L_44600</v>
      </c>
      <c r="B683" t="s">
        <v>84</v>
      </c>
      <c r="C683" s="1">
        <v>44600</v>
      </c>
      <c r="D683">
        <v>80.16</v>
      </c>
    </row>
    <row r="684" spans="1:4" x14ac:dyDescent="0.25">
      <c r="A684" s="3" t="str">
        <f t="shared" si="10"/>
        <v>TLT_44600</v>
      </c>
      <c r="B684" t="s">
        <v>85</v>
      </c>
      <c r="C684" s="1">
        <v>44600</v>
      </c>
      <c r="D684">
        <v>137.988</v>
      </c>
    </row>
    <row r="685" spans="1:4" x14ac:dyDescent="0.25">
      <c r="A685" s="3" t="str">
        <f t="shared" si="10"/>
        <v>UNH_44600</v>
      </c>
      <c r="B685" t="s">
        <v>86</v>
      </c>
      <c r="C685" s="1">
        <v>44600</v>
      </c>
      <c r="D685">
        <v>493.41</v>
      </c>
    </row>
    <row r="686" spans="1:4" x14ac:dyDescent="0.25">
      <c r="A686" s="3" t="str">
        <f t="shared" si="10"/>
        <v>URI_44600</v>
      </c>
      <c r="B686" t="s">
        <v>87</v>
      </c>
      <c r="C686" s="1">
        <v>44600</v>
      </c>
      <c r="D686">
        <v>323.39</v>
      </c>
    </row>
    <row r="687" spans="1:4" x14ac:dyDescent="0.25">
      <c r="A687" s="3" t="str">
        <f t="shared" si="10"/>
        <v>V_44600</v>
      </c>
      <c r="B687" t="s">
        <v>88</v>
      </c>
      <c r="C687" s="1">
        <v>44600</v>
      </c>
      <c r="D687">
        <v>227.57</v>
      </c>
    </row>
    <row r="688" spans="1:4" x14ac:dyDescent="0.25">
      <c r="A688" s="3" t="str">
        <f t="shared" si="10"/>
        <v>VRSK_44600</v>
      </c>
      <c r="B688" t="s">
        <v>89</v>
      </c>
      <c r="C688" s="1">
        <v>44600</v>
      </c>
      <c r="D688">
        <v>198.19</v>
      </c>
    </row>
    <row r="689" spans="1:4" x14ac:dyDescent="0.25">
      <c r="A689" s="3" t="str">
        <f t="shared" si="10"/>
        <v>VXX_44600</v>
      </c>
      <c r="B689" t="s">
        <v>90</v>
      </c>
      <c r="C689" s="1">
        <v>44600</v>
      </c>
      <c r="D689">
        <v>19.5</v>
      </c>
    </row>
    <row r="690" spans="1:4" x14ac:dyDescent="0.25">
      <c r="A690" s="3" t="str">
        <f t="shared" si="10"/>
        <v>WRK_44600</v>
      </c>
      <c r="B690" t="s">
        <v>91</v>
      </c>
      <c r="C690" s="1">
        <v>44600</v>
      </c>
      <c r="D690">
        <v>46.872</v>
      </c>
    </row>
    <row r="691" spans="1:4" x14ac:dyDescent="0.25">
      <c r="A691" s="3" t="str">
        <f t="shared" si="10"/>
        <v>XLB_44600</v>
      </c>
      <c r="B691" t="s">
        <v>92</v>
      </c>
      <c r="C691" s="1">
        <v>44600</v>
      </c>
      <c r="D691">
        <v>83.99</v>
      </c>
    </row>
    <row r="692" spans="1:4" x14ac:dyDescent="0.25">
      <c r="A692" s="3" t="str">
        <f t="shared" si="10"/>
        <v>XLC_44600</v>
      </c>
      <c r="B692" t="s">
        <v>93</v>
      </c>
      <c r="C692" s="1">
        <v>44600</v>
      </c>
      <c r="D692">
        <v>69.900000000000006</v>
      </c>
    </row>
    <row r="693" spans="1:4" x14ac:dyDescent="0.25">
      <c r="A693" s="3" t="str">
        <f t="shared" si="10"/>
        <v>XLE_44600</v>
      </c>
      <c r="B693" t="s">
        <v>94</v>
      </c>
      <c r="C693" s="1">
        <v>44600</v>
      </c>
      <c r="D693">
        <v>68.28</v>
      </c>
    </row>
    <row r="694" spans="1:4" x14ac:dyDescent="0.25">
      <c r="A694" s="3" t="str">
        <f t="shared" si="10"/>
        <v>XLF_44600</v>
      </c>
      <c r="B694" t="s">
        <v>95</v>
      </c>
      <c r="C694" s="1">
        <v>44600</v>
      </c>
      <c r="D694">
        <v>40.78</v>
      </c>
    </row>
    <row r="695" spans="1:4" x14ac:dyDescent="0.25">
      <c r="A695" s="3" t="str">
        <f t="shared" si="10"/>
        <v>XLI_44600</v>
      </c>
      <c r="B695" t="s">
        <v>96</v>
      </c>
      <c r="C695" s="1">
        <v>44600</v>
      </c>
      <c r="D695">
        <v>101.19</v>
      </c>
    </row>
    <row r="696" spans="1:4" x14ac:dyDescent="0.25">
      <c r="A696" s="3" t="str">
        <f t="shared" si="10"/>
        <v>XLK_44600</v>
      </c>
      <c r="B696" t="s">
        <v>97</v>
      </c>
      <c r="C696" s="1">
        <v>44600</v>
      </c>
      <c r="D696">
        <v>160.5</v>
      </c>
    </row>
    <row r="697" spans="1:4" x14ac:dyDescent="0.25">
      <c r="A697" s="3" t="str">
        <f t="shared" si="10"/>
        <v>XLP_44600</v>
      </c>
      <c r="B697" t="s">
        <v>98</v>
      </c>
      <c r="C697" s="1">
        <v>44600</v>
      </c>
      <c r="D697">
        <v>76.319999999999993</v>
      </c>
    </row>
    <row r="698" spans="1:4" x14ac:dyDescent="0.25">
      <c r="A698" s="3" t="str">
        <f t="shared" si="10"/>
        <v>XLU_44600</v>
      </c>
      <c r="B698" t="s">
        <v>99</v>
      </c>
      <c r="C698" s="1">
        <v>44600</v>
      </c>
      <c r="D698">
        <v>68.430000000000007</v>
      </c>
    </row>
    <row r="699" spans="1:4" x14ac:dyDescent="0.25">
      <c r="A699" s="3" t="str">
        <f t="shared" si="10"/>
        <v>XLV_44600</v>
      </c>
      <c r="B699" t="s">
        <v>100</v>
      </c>
      <c r="C699" s="1">
        <v>44600</v>
      </c>
      <c r="D699">
        <v>133.15</v>
      </c>
    </row>
    <row r="700" spans="1:4" x14ac:dyDescent="0.25">
      <c r="A700" s="3" t="str">
        <f t="shared" si="10"/>
        <v>XLY_44600</v>
      </c>
      <c r="B700" t="s">
        <v>101</v>
      </c>
      <c r="C700" s="1">
        <v>44600</v>
      </c>
      <c r="D700">
        <v>186.61</v>
      </c>
    </row>
    <row r="701" spans="1:4" x14ac:dyDescent="0.25">
      <c r="A701" s="3" t="str">
        <f t="shared" si="10"/>
        <v>XOM_44600</v>
      </c>
      <c r="B701" t="s">
        <v>102</v>
      </c>
      <c r="C701" s="1">
        <v>44600</v>
      </c>
      <c r="D701">
        <v>79.38</v>
      </c>
    </row>
    <row r="702" spans="1:4" x14ac:dyDescent="0.25">
      <c r="A702" s="3" t="str">
        <f t="shared" si="10"/>
        <v>ABBV_44601</v>
      </c>
      <c r="B702" t="s">
        <v>3</v>
      </c>
      <c r="C702" s="1">
        <v>44601</v>
      </c>
      <c r="D702">
        <v>143.19999999999999</v>
      </c>
    </row>
    <row r="703" spans="1:4" x14ac:dyDescent="0.25">
      <c r="A703" s="3" t="str">
        <f t="shared" si="10"/>
        <v>ACN_44601</v>
      </c>
      <c r="B703" t="s">
        <v>4</v>
      </c>
      <c r="C703" s="1">
        <v>44601</v>
      </c>
      <c r="D703">
        <v>355.53</v>
      </c>
    </row>
    <row r="704" spans="1:4" x14ac:dyDescent="0.25">
      <c r="A704" s="3" t="str">
        <f t="shared" si="10"/>
        <v>AEP_44601</v>
      </c>
      <c r="B704" t="s">
        <v>5</v>
      </c>
      <c r="C704" s="1">
        <v>44601</v>
      </c>
      <c r="D704">
        <v>89.38</v>
      </c>
    </row>
    <row r="705" spans="1:4" x14ac:dyDescent="0.25">
      <c r="A705" s="3" t="str">
        <f t="shared" si="10"/>
        <v>AIZ_44601</v>
      </c>
      <c r="B705" t="s">
        <v>6</v>
      </c>
      <c r="C705" s="1">
        <v>44601</v>
      </c>
      <c r="D705">
        <v>165.86699999999999</v>
      </c>
    </row>
    <row r="706" spans="1:4" x14ac:dyDescent="0.25">
      <c r="A706" s="3" t="str">
        <f t="shared" si="10"/>
        <v>ALLE_44601</v>
      </c>
      <c r="B706" t="s">
        <v>7</v>
      </c>
      <c r="C706" s="1">
        <v>44601</v>
      </c>
      <c r="D706">
        <v>125.18</v>
      </c>
    </row>
    <row r="707" spans="1:4" x14ac:dyDescent="0.25">
      <c r="A707" s="3" t="str">
        <f t="shared" ref="A707:A770" si="11">CONCATENATE(B707,"_",C707)</f>
        <v>AMAT_44601</v>
      </c>
      <c r="B707" t="s">
        <v>8</v>
      </c>
      <c r="C707" s="1">
        <v>44601</v>
      </c>
      <c r="D707">
        <v>143.94</v>
      </c>
    </row>
    <row r="708" spans="1:4" x14ac:dyDescent="0.25">
      <c r="A708" s="3" t="str">
        <f t="shared" si="11"/>
        <v>AMP_44601</v>
      </c>
      <c r="B708" t="s">
        <v>9</v>
      </c>
      <c r="C708" s="1">
        <v>44601</v>
      </c>
      <c r="D708">
        <v>318.02999999999997</v>
      </c>
    </row>
    <row r="709" spans="1:4" x14ac:dyDescent="0.25">
      <c r="A709" s="3" t="str">
        <f t="shared" si="11"/>
        <v>AMZN_44601</v>
      </c>
      <c r="B709" t="s">
        <v>10</v>
      </c>
      <c r="C709" s="1">
        <v>44601</v>
      </c>
      <c r="D709">
        <v>3223.79</v>
      </c>
    </row>
    <row r="710" spans="1:4" x14ac:dyDescent="0.25">
      <c r="A710" s="3" t="str">
        <f t="shared" si="11"/>
        <v>AVB_44601</v>
      </c>
      <c r="B710" t="s">
        <v>11</v>
      </c>
      <c r="C710" s="1">
        <v>44601</v>
      </c>
      <c r="D710">
        <v>248.75</v>
      </c>
    </row>
    <row r="711" spans="1:4" x14ac:dyDescent="0.25">
      <c r="A711" s="3" t="str">
        <f t="shared" si="11"/>
        <v>AVY_44601</v>
      </c>
      <c r="B711" t="s">
        <v>12</v>
      </c>
      <c r="C711" s="1">
        <v>44601</v>
      </c>
      <c r="D711">
        <v>188.101</v>
      </c>
    </row>
    <row r="712" spans="1:4" x14ac:dyDescent="0.25">
      <c r="A712" s="3" t="str">
        <f t="shared" si="11"/>
        <v>AXP_44601</v>
      </c>
      <c r="B712" t="s">
        <v>13</v>
      </c>
      <c r="C712" s="1">
        <v>44601</v>
      </c>
      <c r="D712">
        <v>196.4</v>
      </c>
    </row>
    <row r="713" spans="1:4" x14ac:dyDescent="0.25">
      <c r="A713" s="3" t="str">
        <f t="shared" si="11"/>
        <v>BDX_44601</v>
      </c>
      <c r="B713" t="s">
        <v>14</v>
      </c>
      <c r="C713" s="1">
        <v>44601</v>
      </c>
      <c r="D713">
        <v>277.24</v>
      </c>
    </row>
    <row r="714" spans="1:4" x14ac:dyDescent="0.25">
      <c r="A714" s="3" t="str">
        <f t="shared" si="11"/>
        <v>BF-B_44601</v>
      </c>
      <c r="B714" t="s">
        <v>15</v>
      </c>
      <c r="C714" s="1">
        <v>44601</v>
      </c>
      <c r="D714">
        <v>67.959999999999994</v>
      </c>
    </row>
    <row r="715" spans="1:4" x14ac:dyDescent="0.25">
      <c r="A715" s="3" t="str">
        <f t="shared" si="11"/>
        <v>BMY_44601</v>
      </c>
      <c r="B715" t="s">
        <v>16</v>
      </c>
      <c r="C715" s="1">
        <v>44601</v>
      </c>
      <c r="D715">
        <v>67.14</v>
      </c>
    </row>
    <row r="716" spans="1:4" x14ac:dyDescent="0.25">
      <c r="A716" s="3" t="str">
        <f t="shared" si="11"/>
        <v>BR_44601</v>
      </c>
      <c r="B716" t="s">
        <v>17</v>
      </c>
      <c r="C716" s="1">
        <v>44601</v>
      </c>
      <c r="D716">
        <v>150.86000000000001</v>
      </c>
    </row>
    <row r="717" spans="1:4" x14ac:dyDescent="0.25">
      <c r="A717" s="3" t="str">
        <f t="shared" si="11"/>
        <v>CARR_44601</v>
      </c>
      <c r="B717" t="s">
        <v>18</v>
      </c>
      <c r="C717" s="1">
        <v>44601</v>
      </c>
      <c r="D717">
        <v>47.98</v>
      </c>
    </row>
    <row r="718" spans="1:4" x14ac:dyDescent="0.25">
      <c r="A718" s="3" t="str">
        <f t="shared" si="11"/>
        <v>CDW_44601</v>
      </c>
      <c r="B718" t="s">
        <v>19</v>
      </c>
      <c r="C718" s="1">
        <v>44601</v>
      </c>
      <c r="D718">
        <v>189.398</v>
      </c>
    </row>
    <row r="719" spans="1:4" x14ac:dyDescent="0.25">
      <c r="A719" s="3" t="str">
        <f t="shared" si="11"/>
        <v>CE_44601</v>
      </c>
      <c r="B719" t="s">
        <v>20</v>
      </c>
      <c r="C719" s="1">
        <v>44601</v>
      </c>
      <c r="D719">
        <v>159.886</v>
      </c>
    </row>
    <row r="720" spans="1:4" x14ac:dyDescent="0.25">
      <c r="A720" s="3" t="str">
        <f t="shared" si="11"/>
        <v>CHTR_44601</v>
      </c>
      <c r="B720" t="s">
        <v>21</v>
      </c>
      <c r="C720" s="1">
        <v>44601</v>
      </c>
      <c r="D720">
        <v>614.75</v>
      </c>
    </row>
    <row r="721" spans="1:4" x14ac:dyDescent="0.25">
      <c r="A721" s="3" t="str">
        <f t="shared" si="11"/>
        <v>CNC_44601</v>
      </c>
      <c r="B721" t="s">
        <v>22</v>
      </c>
      <c r="C721" s="1">
        <v>44601</v>
      </c>
      <c r="D721">
        <v>85.95</v>
      </c>
    </row>
    <row r="722" spans="1:4" x14ac:dyDescent="0.25">
      <c r="A722" s="3" t="str">
        <f t="shared" si="11"/>
        <v>CNP_44601</v>
      </c>
      <c r="B722" t="s">
        <v>23</v>
      </c>
      <c r="C722" s="1">
        <v>44601</v>
      </c>
      <c r="D722">
        <v>28.071000000000002</v>
      </c>
    </row>
    <row r="723" spans="1:4" x14ac:dyDescent="0.25">
      <c r="A723" s="3" t="str">
        <f t="shared" si="11"/>
        <v>COP_44601</v>
      </c>
      <c r="B723" t="s">
        <v>24</v>
      </c>
      <c r="C723" s="1">
        <v>44601</v>
      </c>
      <c r="D723">
        <v>92.484999999999999</v>
      </c>
    </row>
    <row r="724" spans="1:4" x14ac:dyDescent="0.25">
      <c r="A724" s="3" t="str">
        <f t="shared" si="11"/>
        <v>CTAS_44601</v>
      </c>
      <c r="B724" t="s">
        <v>25</v>
      </c>
      <c r="C724" s="1">
        <v>44601</v>
      </c>
      <c r="D724">
        <v>390.57900000000001</v>
      </c>
    </row>
    <row r="725" spans="1:4" x14ac:dyDescent="0.25">
      <c r="A725" s="3" t="str">
        <f t="shared" si="11"/>
        <v>CZR_44601</v>
      </c>
      <c r="B725" t="s">
        <v>26</v>
      </c>
      <c r="C725" s="1">
        <v>44601</v>
      </c>
      <c r="D725">
        <v>86.87</v>
      </c>
    </row>
    <row r="726" spans="1:4" x14ac:dyDescent="0.25">
      <c r="A726" s="3" t="str">
        <f t="shared" si="11"/>
        <v>DG_44601</v>
      </c>
      <c r="B726" t="s">
        <v>27</v>
      </c>
      <c r="C726" s="1">
        <v>44601</v>
      </c>
      <c r="D726">
        <v>205.79</v>
      </c>
    </row>
    <row r="727" spans="1:4" x14ac:dyDescent="0.25">
      <c r="A727" s="3" t="str">
        <f t="shared" si="11"/>
        <v>DPZ_44601</v>
      </c>
      <c r="B727" t="s">
        <v>28</v>
      </c>
      <c r="C727" s="1">
        <v>44601</v>
      </c>
      <c r="D727">
        <v>444.76</v>
      </c>
    </row>
    <row r="728" spans="1:4" x14ac:dyDescent="0.25">
      <c r="A728" s="3" t="str">
        <f t="shared" si="11"/>
        <v>DRE_44601</v>
      </c>
      <c r="B728" t="s">
        <v>29</v>
      </c>
      <c r="C728" s="1">
        <v>44601</v>
      </c>
      <c r="D728">
        <v>58.24</v>
      </c>
    </row>
    <row r="729" spans="1:4" x14ac:dyDescent="0.25">
      <c r="A729" s="3" t="str">
        <f t="shared" si="11"/>
        <v>DXC_44601</v>
      </c>
      <c r="B729" t="s">
        <v>30</v>
      </c>
      <c r="C729" s="1">
        <v>44601</v>
      </c>
      <c r="D729">
        <v>38.630000000000003</v>
      </c>
    </row>
    <row r="730" spans="1:4" x14ac:dyDescent="0.25">
      <c r="A730" s="3" t="str">
        <f t="shared" si="11"/>
        <v>EWA_44601</v>
      </c>
      <c r="B730" t="s">
        <v>31</v>
      </c>
      <c r="C730" s="1">
        <v>44601</v>
      </c>
      <c r="D730">
        <v>24.12</v>
      </c>
    </row>
    <row r="731" spans="1:4" x14ac:dyDescent="0.25">
      <c r="A731" s="3" t="str">
        <f t="shared" si="11"/>
        <v>EWC_44601</v>
      </c>
      <c r="B731" t="s">
        <v>32</v>
      </c>
      <c r="C731" s="1">
        <v>44601</v>
      </c>
      <c r="D731">
        <v>39.28</v>
      </c>
    </row>
    <row r="732" spans="1:4" x14ac:dyDescent="0.25">
      <c r="A732" s="3" t="str">
        <f t="shared" si="11"/>
        <v>EWG_44601</v>
      </c>
      <c r="B732" t="s">
        <v>33</v>
      </c>
      <c r="C732" s="1">
        <v>44601</v>
      </c>
      <c r="D732">
        <v>32.619999999999997</v>
      </c>
    </row>
    <row r="733" spans="1:4" x14ac:dyDescent="0.25">
      <c r="A733" s="3" t="str">
        <f t="shared" si="11"/>
        <v>EWH_44601</v>
      </c>
      <c r="B733" t="s">
        <v>34</v>
      </c>
      <c r="C733" s="1">
        <v>44601</v>
      </c>
      <c r="D733">
        <v>24.57</v>
      </c>
    </row>
    <row r="734" spans="1:4" x14ac:dyDescent="0.25">
      <c r="A734" s="3" t="str">
        <f t="shared" si="11"/>
        <v>EWJ_44601</v>
      </c>
      <c r="B734" t="s">
        <v>35</v>
      </c>
      <c r="C734" s="1">
        <v>44601</v>
      </c>
      <c r="D734">
        <v>65.52</v>
      </c>
    </row>
    <row r="735" spans="1:4" x14ac:dyDescent="0.25">
      <c r="A735" s="3" t="str">
        <f t="shared" si="11"/>
        <v>EWL_44601</v>
      </c>
      <c r="B735" t="s">
        <v>36</v>
      </c>
      <c r="C735" s="1">
        <v>44601</v>
      </c>
      <c r="D735">
        <v>49.72</v>
      </c>
    </row>
    <row r="736" spans="1:4" x14ac:dyDescent="0.25">
      <c r="A736" s="3" t="str">
        <f t="shared" si="11"/>
        <v>EWQ_44601</v>
      </c>
      <c r="B736" t="s">
        <v>37</v>
      </c>
      <c r="C736" s="1">
        <v>44601</v>
      </c>
      <c r="D736">
        <v>39.119999999999997</v>
      </c>
    </row>
    <row r="737" spans="1:4" x14ac:dyDescent="0.25">
      <c r="A737" s="3" t="str">
        <f t="shared" si="11"/>
        <v>EWT_44601</v>
      </c>
      <c r="B737" t="s">
        <v>38</v>
      </c>
      <c r="C737" s="1">
        <v>44601</v>
      </c>
      <c r="D737">
        <v>66.25</v>
      </c>
    </row>
    <row r="738" spans="1:4" x14ac:dyDescent="0.25">
      <c r="A738" s="3" t="str">
        <f t="shared" si="11"/>
        <v>EWU_44601</v>
      </c>
      <c r="B738" t="s">
        <v>39</v>
      </c>
      <c r="C738" s="1">
        <v>44601</v>
      </c>
      <c r="D738">
        <v>34.76</v>
      </c>
    </row>
    <row r="739" spans="1:4" x14ac:dyDescent="0.25">
      <c r="A739" s="3" t="str">
        <f t="shared" si="11"/>
        <v>EWY_44601</v>
      </c>
      <c r="B739" t="s">
        <v>40</v>
      </c>
      <c r="C739" s="1">
        <v>44601</v>
      </c>
      <c r="D739">
        <v>74.5</v>
      </c>
    </row>
    <row r="740" spans="1:4" x14ac:dyDescent="0.25">
      <c r="A740" s="3" t="str">
        <f t="shared" si="11"/>
        <v>EWZ_44601</v>
      </c>
      <c r="B740" t="s">
        <v>41</v>
      </c>
      <c r="C740" s="1">
        <v>44601</v>
      </c>
      <c r="D740">
        <v>32.22</v>
      </c>
    </row>
    <row r="741" spans="1:4" x14ac:dyDescent="0.25">
      <c r="A741" s="3" t="str">
        <f t="shared" si="11"/>
        <v>FB_44601</v>
      </c>
      <c r="B741" t="s">
        <v>42</v>
      </c>
      <c r="C741" s="1">
        <v>44601</v>
      </c>
      <c r="D741">
        <v>232</v>
      </c>
    </row>
    <row r="742" spans="1:4" x14ac:dyDescent="0.25">
      <c r="A742" s="3" t="str">
        <f t="shared" si="11"/>
        <v>FTV_44601</v>
      </c>
      <c r="B742" t="s">
        <v>43</v>
      </c>
      <c r="C742" s="1">
        <v>44601</v>
      </c>
      <c r="D742">
        <v>66.406000000000006</v>
      </c>
    </row>
    <row r="743" spans="1:4" x14ac:dyDescent="0.25">
      <c r="A743" s="3" t="str">
        <f t="shared" si="11"/>
        <v>GOOG_44601</v>
      </c>
      <c r="B743" t="s">
        <v>44</v>
      </c>
      <c r="C743" s="1">
        <v>44601</v>
      </c>
      <c r="D743">
        <v>2829.06</v>
      </c>
    </row>
    <row r="744" spans="1:4" x14ac:dyDescent="0.25">
      <c r="A744" s="3" t="str">
        <f t="shared" si="11"/>
        <v>GPC_44601</v>
      </c>
      <c r="B744" t="s">
        <v>45</v>
      </c>
      <c r="C744" s="1">
        <v>44601</v>
      </c>
      <c r="D744">
        <v>131.154</v>
      </c>
    </row>
    <row r="745" spans="1:4" x14ac:dyDescent="0.25">
      <c r="A745" s="3" t="str">
        <f t="shared" si="11"/>
        <v>GSG_44601</v>
      </c>
      <c r="B745" t="s">
        <v>46</v>
      </c>
      <c r="C745" s="1">
        <v>44601</v>
      </c>
      <c r="D745">
        <v>19.63</v>
      </c>
    </row>
    <row r="746" spans="1:4" x14ac:dyDescent="0.25">
      <c r="A746" s="3" t="str">
        <f t="shared" si="11"/>
        <v>HIG_44601</v>
      </c>
      <c r="B746" t="s">
        <v>47</v>
      </c>
      <c r="C746" s="1">
        <v>44601</v>
      </c>
      <c r="D746">
        <v>72.623000000000005</v>
      </c>
    </row>
    <row r="747" spans="1:4" x14ac:dyDescent="0.25">
      <c r="A747" s="3" t="str">
        <f t="shared" si="11"/>
        <v>HIGH.L_44601</v>
      </c>
      <c r="B747" t="s">
        <v>48</v>
      </c>
      <c r="C747" s="1">
        <v>44601</v>
      </c>
      <c r="D747">
        <v>5.3780000000000001</v>
      </c>
    </row>
    <row r="748" spans="1:4" x14ac:dyDescent="0.25">
      <c r="A748" s="3" t="str">
        <f t="shared" si="11"/>
        <v>HST_44601</v>
      </c>
      <c r="B748" t="s">
        <v>49</v>
      </c>
      <c r="C748" s="1">
        <v>44601</v>
      </c>
      <c r="D748">
        <v>18.45</v>
      </c>
    </row>
    <row r="749" spans="1:4" x14ac:dyDescent="0.25">
      <c r="A749" s="3" t="str">
        <f t="shared" si="11"/>
        <v>HYG_44601</v>
      </c>
      <c r="B749" t="s">
        <v>50</v>
      </c>
      <c r="C749" s="1">
        <v>44601</v>
      </c>
      <c r="D749">
        <v>83.751000000000005</v>
      </c>
    </row>
    <row r="750" spans="1:4" x14ac:dyDescent="0.25">
      <c r="A750" s="3" t="str">
        <f t="shared" si="11"/>
        <v>IAU_44601</v>
      </c>
      <c r="B750" t="s">
        <v>51</v>
      </c>
      <c r="C750" s="1">
        <v>44601</v>
      </c>
      <c r="D750">
        <v>34.869999999999997</v>
      </c>
    </row>
    <row r="751" spans="1:4" x14ac:dyDescent="0.25">
      <c r="A751" s="3" t="str">
        <f t="shared" si="11"/>
        <v>ICLN_44601</v>
      </c>
      <c r="B751" t="s">
        <v>52</v>
      </c>
      <c r="C751" s="1">
        <v>44601</v>
      </c>
      <c r="D751">
        <v>18.93</v>
      </c>
    </row>
    <row r="752" spans="1:4" x14ac:dyDescent="0.25">
      <c r="A752" s="3" t="str">
        <f t="shared" si="11"/>
        <v>IEAA.L_44601</v>
      </c>
      <c r="B752" t="s">
        <v>53</v>
      </c>
      <c r="C752" s="1">
        <v>44601</v>
      </c>
      <c r="D752">
        <v>5.173</v>
      </c>
    </row>
    <row r="753" spans="1:4" x14ac:dyDescent="0.25">
      <c r="A753" s="3" t="str">
        <f t="shared" si="11"/>
        <v>IEF_44601</v>
      </c>
      <c r="B753" t="s">
        <v>54</v>
      </c>
      <c r="C753" s="1">
        <v>44601</v>
      </c>
      <c r="D753">
        <v>110.92</v>
      </c>
    </row>
    <row r="754" spans="1:4" x14ac:dyDescent="0.25">
      <c r="A754" s="3" t="str">
        <f t="shared" si="11"/>
        <v>IEFM.L_44601</v>
      </c>
      <c r="B754" t="s">
        <v>55</v>
      </c>
      <c r="C754" s="1">
        <v>44601</v>
      </c>
      <c r="D754">
        <v>791.45</v>
      </c>
    </row>
    <row r="755" spans="1:4" x14ac:dyDescent="0.25">
      <c r="A755" s="3" t="str">
        <f t="shared" si="11"/>
        <v>IEMG_44601</v>
      </c>
      <c r="B755" t="s">
        <v>56</v>
      </c>
      <c r="C755" s="1">
        <v>44601</v>
      </c>
      <c r="D755">
        <v>60.78</v>
      </c>
    </row>
    <row r="756" spans="1:4" x14ac:dyDescent="0.25">
      <c r="A756" s="3" t="str">
        <f t="shared" si="11"/>
        <v>IEUS_44601</v>
      </c>
      <c r="B756" t="s">
        <v>57</v>
      </c>
      <c r="C756" s="1">
        <v>44601</v>
      </c>
      <c r="D756">
        <v>65.95</v>
      </c>
    </row>
    <row r="757" spans="1:4" x14ac:dyDescent="0.25">
      <c r="A757" s="3" t="str">
        <f t="shared" si="11"/>
        <v>IEVL.L_44601</v>
      </c>
      <c r="B757" t="s">
        <v>58</v>
      </c>
      <c r="C757" s="1">
        <v>44601</v>
      </c>
      <c r="D757">
        <v>7.6879999999999997</v>
      </c>
    </row>
    <row r="758" spans="1:4" x14ac:dyDescent="0.25">
      <c r="A758" s="3" t="str">
        <f t="shared" si="11"/>
        <v>IGF_44601</v>
      </c>
      <c r="B758" t="s">
        <v>59</v>
      </c>
      <c r="C758" s="1">
        <v>44601</v>
      </c>
      <c r="D758">
        <v>48.47</v>
      </c>
    </row>
    <row r="759" spans="1:4" x14ac:dyDescent="0.25">
      <c r="A759" s="3" t="str">
        <f t="shared" si="11"/>
        <v>INDA_44601</v>
      </c>
      <c r="B759" t="s">
        <v>60</v>
      </c>
      <c r="C759" s="1">
        <v>44601</v>
      </c>
      <c r="D759">
        <v>45.68</v>
      </c>
    </row>
    <row r="760" spans="1:4" x14ac:dyDescent="0.25">
      <c r="A760" s="3" t="str">
        <f t="shared" si="11"/>
        <v>IUMO.L_44601</v>
      </c>
      <c r="B760" t="s">
        <v>61</v>
      </c>
      <c r="C760" s="1">
        <v>44601</v>
      </c>
      <c r="D760">
        <v>11.678000000000001</v>
      </c>
    </row>
    <row r="761" spans="1:4" x14ac:dyDescent="0.25">
      <c r="A761" s="3" t="str">
        <f t="shared" si="11"/>
        <v>IUVL.L_44601</v>
      </c>
      <c r="B761" t="s">
        <v>62</v>
      </c>
      <c r="C761" s="1">
        <v>44601</v>
      </c>
      <c r="D761">
        <v>9.4079999999999995</v>
      </c>
    </row>
    <row r="762" spans="1:4" x14ac:dyDescent="0.25">
      <c r="A762" s="3" t="str">
        <f t="shared" si="11"/>
        <v>IVV_44601</v>
      </c>
      <c r="B762" t="s">
        <v>63</v>
      </c>
      <c r="C762" s="1">
        <v>44601</v>
      </c>
      <c r="D762">
        <v>459.5</v>
      </c>
    </row>
    <row r="763" spans="1:4" x14ac:dyDescent="0.25">
      <c r="A763" s="3" t="str">
        <f t="shared" si="11"/>
        <v>IWM_44601</v>
      </c>
      <c r="B763" t="s">
        <v>64</v>
      </c>
      <c r="C763" s="1">
        <v>44601</v>
      </c>
      <c r="D763">
        <v>206.61</v>
      </c>
    </row>
    <row r="764" spans="1:4" x14ac:dyDescent="0.25">
      <c r="A764" s="3" t="str">
        <f t="shared" si="11"/>
        <v>IXN_44601</v>
      </c>
      <c r="B764" t="s">
        <v>65</v>
      </c>
      <c r="C764" s="1">
        <v>44601</v>
      </c>
      <c r="D764">
        <v>60.23</v>
      </c>
    </row>
    <row r="765" spans="1:4" x14ac:dyDescent="0.25">
      <c r="A765" s="3" t="str">
        <f t="shared" si="11"/>
        <v>JPEA.L_44601</v>
      </c>
      <c r="B765" t="s">
        <v>66</v>
      </c>
      <c r="C765" s="1">
        <v>44601</v>
      </c>
      <c r="D765">
        <v>5.734</v>
      </c>
    </row>
    <row r="766" spans="1:4" x14ac:dyDescent="0.25">
      <c r="A766" s="3" t="str">
        <f t="shared" si="11"/>
        <v>JPM_44601</v>
      </c>
      <c r="B766" t="s">
        <v>67</v>
      </c>
      <c r="C766" s="1">
        <v>44601</v>
      </c>
      <c r="D766">
        <v>156.6</v>
      </c>
    </row>
    <row r="767" spans="1:4" x14ac:dyDescent="0.25">
      <c r="A767" s="3" t="str">
        <f t="shared" si="11"/>
        <v>KR_44601</v>
      </c>
      <c r="B767" t="s">
        <v>68</v>
      </c>
      <c r="C767" s="1">
        <v>44601</v>
      </c>
      <c r="D767">
        <v>44.945</v>
      </c>
    </row>
    <row r="768" spans="1:4" x14ac:dyDescent="0.25">
      <c r="A768" s="3" t="str">
        <f t="shared" si="11"/>
        <v>LQD_44601</v>
      </c>
      <c r="B768" t="s">
        <v>69</v>
      </c>
      <c r="C768" s="1">
        <v>44601</v>
      </c>
      <c r="D768">
        <v>125.373</v>
      </c>
    </row>
    <row r="769" spans="1:4" x14ac:dyDescent="0.25">
      <c r="A769" s="3" t="str">
        <f t="shared" si="11"/>
        <v>MCHI_44601</v>
      </c>
      <c r="B769" t="s">
        <v>70</v>
      </c>
      <c r="C769" s="1">
        <v>44601</v>
      </c>
      <c r="D769">
        <v>64.040000000000006</v>
      </c>
    </row>
    <row r="770" spans="1:4" x14ac:dyDescent="0.25">
      <c r="A770" s="3" t="str">
        <f t="shared" si="11"/>
        <v>MVEU.L_44601</v>
      </c>
      <c r="B770" t="s">
        <v>71</v>
      </c>
      <c r="C770" s="1">
        <v>44601</v>
      </c>
      <c r="D770">
        <v>53.25</v>
      </c>
    </row>
    <row r="771" spans="1:4" x14ac:dyDescent="0.25">
      <c r="A771" s="3" t="str">
        <f t="shared" ref="A771:A834" si="12">CONCATENATE(B771,"_",C771)</f>
        <v>OGN_44601</v>
      </c>
      <c r="B771" t="s">
        <v>72</v>
      </c>
      <c r="C771" s="1">
        <v>44601</v>
      </c>
      <c r="D771">
        <v>34.320999999999998</v>
      </c>
    </row>
    <row r="772" spans="1:4" x14ac:dyDescent="0.25">
      <c r="A772" s="3" t="str">
        <f t="shared" si="12"/>
        <v>PG_44601</v>
      </c>
      <c r="B772" t="s">
        <v>73</v>
      </c>
      <c r="C772" s="1">
        <v>44601</v>
      </c>
      <c r="D772">
        <v>159.6</v>
      </c>
    </row>
    <row r="773" spans="1:4" x14ac:dyDescent="0.25">
      <c r="A773" s="3" t="str">
        <f t="shared" si="12"/>
        <v>PPL_44601</v>
      </c>
      <c r="B773" t="s">
        <v>74</v>
      </c>
      <c r="C773" s="1">
        <v>44601</v>
      </c>
      <c r="D773">
        <v>29.53</v>
      </c>
    </row>
    <row r="774" spans="1:4" x14ac:dyDescent="0.25">
      <c r="A774" s="3" t="str">
        <f t="shared" si="12"/>
        <v>PRU_44601</v>
      </c>
      <c r="B774" t="s">
        <v>75</v>
      </c>
      <c r="C774" s="1">
        <v>44601</v>
      </c>
      <c r="D774">
        <v>119.977</v>
      </c>
    </row>
    <row r="775" spans="1:4" x14ac:dyDescent="0.25">
      <c r="A775" s="3" t="str">
        <f t="shared" si="12"/>
        <v>PYPL_44601</v>
      </c>
      <c r="B775" t="s">
        <v>76</v>
      </c>
      <c r="C775" s="1">
        <v>44601</v>
      </c>
      <c r="D775">
        <v>122.94</v>
      </c>
    </row>
    <row r="776" spans="1:4" x14ac:dyDescent="0.25">
      <c r="A776" s="3" t="str">
        <f t="shared" si="12"/>
        <v>RE_44601</v>
      </c>
      <c r="B776" t="s">
        <v>77</v>
      </c>
      <c r="C776" s="1">
        <v>44601</v>
      </c>
      <c r="D776">
        <v>289.12</v>
      </c>
    </row>
    <row r="777" spans="1:4" x14ac:dyDescent="0.25">
      <c r="A777" s="3" t="str">
        <f t="shared" si="12"/>
        <v>REET_44601</v>
      </c>
      <c r="B777" t="s">
        <v>78</v>
      </c>
      <c r="C777" s="1">
        <v>44601</v>
      </c>
      <c r="D777">
        <v>28.6</v>
      </c>
    </row>
    <row r="778" spans="1:4" x14ac:dyDescent="0.25">
      <c r="A778" s="3" t="str">
        <f t="shared" si="12"/>
        <v>ROL_44601</v>
      </c>
      <c r="B778" t="s">
        <v>79</v>
      </c>
      <c r="C778" s="1">
        <v>44601</v>
      </c>
      <c r="D778">
        <v>31.35</v>
      </c>
    </row>
    <row r="779" spans="1:4" x14ac:dyDescent="0.25">
      <c r="A779" s="3" t="str">
        <f t="shared" si="12"/>
        <v>ROST_44601</v>
      </c>
      <c r="B779" t="s">
        <v>80</v>
      </c>
      <c r="C779" s="1">
        <v>44601</v>
      </c>
      <c r="D779">
        <v>97.42</v>
      </c>
    </row>
    <row r="780" spans="1:4" x14ac:dyDescent="0.25">
      <c r="A780" s="3" t="str">
        <f t="shared" si="12"/>
        <v>SEGA.L_44601</v>
      </c>
      <c r="B780" t="s">
        <v>81</v>
      </c>
      <c r="C780" s="1">
        <v>44601</v>
      </c>
      <c r="D780">
        <v>106.4</v>
      </c>
    </row>
    <row r="781" spans="1:4" x14ac:dyDescent="0.25">
      <c r="A781" s="3" t="str">
        <f t="shared" si="12"/>
        <v>SHY_44601</v>
      </c>
      <c r="B781" t="s">
        <v>82</v>
      </c>
      <c r="C781" s="1">
        <v>44601</v>
      </c>
      <c r="D781">
        <v>84.594999999999999</v>
      </c>
    </row>
    <row r="782" spans="1:4" x14ac:dyDescent="0.25">
      <c r="A782" s="3" t="str">
        <f t="shared" si="12"/>
        <v>SLV_44601</v>
      </c>
      <c r="B782" t="s">
        <v>83</v>
      </c>
      <c r="C782" s="1">
        <v>44601</v>
      </c>
      <c r="D782">
        <v>21.53</v>
      </c>
    </row>
    <row r="783" spans="1:4" x14ac:dyDescent="0.25">
      <c r="A783" s="3" t="str">
        <f t="shared" si="12"/>
        <v>SPMV.L_44601</v>
      </c>
      <c r="B783" t="s">
        <v>84</v>
      </c>
      <c r="C783" s="1">
        <v>44601</v>
      </c>
      <c r="D783">
        <v>81.13</v>
      </c>
    </row>
    <row r="784" spans="1:4" x14ac:dyDescent="0.25">
      <c r="A784" s="3" t="str">
        <f t="shared" si="12"/>
        <v>TLT_44601</v>
      </c>
      <c r="B784" t="s">
        <v>85</v>
      </c>
      <c r="C784" s="1">
        <v>44601</v>
      </c>
      <c r="D784">
        <v>138.24700000000001</v>
      </c>
    </row>
    <row r="785" spans="1:4" x14ac:dyDescent="0.25">
      <c r="A785" s="3" t="str">
        <f t="shared" si="12"/>
        <v>UNH_44601</v>
      </c>
      <c r="B785" t="s">
        <v>86</v>
      </c>
      <c r="C785" s="1">
        <v>44601</v>
      </c>
      <c r="D785">
        <v>498.1</v>
      </c>
    </row>
    <row r="786" spans="1:4" x14ac:dyDescent="0.25">
      <c r="A786" s="3" t="str">
        <f t="shared" si="12"/>
        <v>URI_44601</v>
      </c>
      <c r="B786" t="s">
        <v>87</v>
      </c>
      <c r="C786" s="1">
        <v>44601</v>
      </c>
      <c r="D786">
        <v>334.19</v>
      </c>
    </row>
    <row r="787" spans="1:4" x14ac:dyDescent="0.25">
      <c r="A787" s="3" t="str">
        <f t="shared" si="12"/>
        <v>V_44601</v>
      </c>
      <c r="B787" t="s">
        <v>88</v>
      </c>
      <c r="C787" s="1">
        <v>44601</v>
      </c>
      <c r="D787">
        <v>230.495</v>
      </c>
    </row>
    <row r="788" spans="1:4" x14ac:dyDescent="0.25">
      <c r="A788" s="3" t="str">
        <f t="shared" si="12"/>
        <v>VRSK_44601</v>
      </c>
      <c r="B788" t="s">
        <v>89</v>
      </c>
      <c r="C788" s="1">
        <v>44601</v>
      </c>
      <c r="D788">
        <v>199.06</v>
      </c>
    </row>
    <row r="789" spans="1:4" x14ac:dyDescent="0.25">
      <c r="A789" s="3" t="str">
        <f t="shared" si="12"/>
        <v>VXX_44601</v>
      </c>
      <c r="B789" t="s">
        <v>90</v>
      </c>
      <c r="C789" s="1">
        <v>44601</v>
      </c>
      <c r="D789">
        <v>18.71</v>
      </c>
    </row>
    <row r="790" spans="1:4" x14ac:dyDescent="0.25">
      <c r="A790" s="3" t="str">
        <f t="shared" si="12"/>
        <v>WRK_44601</v>
      </c>
      <c r="B790" t="s">
        <v>91</v>
      </c>
      <c r="C790" s="1">
        <v>44601</v>
      </c>
      <c r="D790">
        <v>47.15</v>
      </c>
    </row>
    <row r="791" spans="1:4" x14ac:dyDescent="0.25">
      <c r="A791" s="3" t="str">
        <f t="shared" si="12"/>
        <v>XLB_44601</v>
      </c>
      <c r="B791" t="s">
        <v>92</v>
      </c>
      <c r="C791" s="1">
        <v>44601</v>
      </c>
      <c r="D791">
        <v>85.82</v>
      </c>
    </row>
    <row r="792" spans="1:4" x14ac:dyDescent="0.25">
      <c r="A792" s="3" t="str">
        <f t="shared" si="12"/>
        <v>XLC_44601</v>
      </c>
      <c r="B792" t="s">
        <v>93</v>
      </c>
      <c r="C792" s="1">
        <v>44601</v>
      </c>
      <c r="D792">
        <v>71.87</v>
      </c>
    </row>
    <row r="793" spans="1:4" x14ac:dyDescent="0.25">
      <c r="A793" s="3" t="str">
        <f t="shared" si="12"/>
        <v>XLE_44601</v>
      </c>
      <c r="B793" t="s">
        <v>94</v>
      </c>
      <c r="C793" s="1">
        <v>44601</v>
      </c>
      <c r="D793">
        <v>68.849999999999994</v>
      </c>
    </row>
    <row r="794" spans="1:4" x14ac:dyDescent="0.25">
      <c r="A794" s="3" t="str">
        <f t="shared" si="12"/>
        <v>XLF_44601</v>
      </c>
      <c r="B794" t="s">
        <v>95</v>
      </c>
      <c r="C794" s="1">
        <v>44601</v>
      </c>
      <c r="D794">
        <v>41.04</v>
      </c>
    </row>
    <row r="795" spans="1:4" x14ac:dyDescent="0.25">
      <c r="A795" s="3" t="str">
        <f t="shared" si="12"/>
        <v>XLI_44601</v>
      </c>
      <c r="B795" t="s">
        <v>96</v>
      </c>
      <c r="C795" s="1">
        <v>44601</v>
      </c>
      <c r="D795">
        <v>102.58</v>
      </c>
    </row>
    <row r="796" spans="1:4" x14ac:dyDescent="0.25">
      <c r="A796" s="3" t="str">
        <f t="shared" si="12"/>
        <v>XLK_44601</v>
      </c>
      <c r="B796" t="s">
        <v>97</v>
      </c>
      <c r="C796" s="1">
        <v>44601</v>
      </c>
      <c r="D796">
        <v>164.06</v>
      </c>
    </row>
    <row r="797" spans="1:4" x14ac:dyDescent="0.25">
      <c r="A797" s="3" t="str">
        <f t="shared" si="12"/>
        <v>XLP_44601</v>
      </c>
      <c r="B797" t="s">
        <v>98</v>
      </c>
      <c r="C797" s="1">
        <v>44601</v>
      </c>
      <c r="D797">
        <v>76.34</v>
      </c>
    </row>
    <row r="798" spans="1:4" x14ac:dyDescent="0.25">
      <c r="A798" s="3" t="str">
        <f t="shared" si="12"/>
        <v>XLU_44601</v>
      </c>
      <c r="B798" t="s">
        <v>99</v>
      </c>
      <c r="C798" s="1">
        <v>44601</v>
      </c>
      <c r="D798">
        <v>68.73</v>
      </c>
    </row>
    <row r="799" spans="1:4" x14ac:dyDescent="0.25">
      <c r="A799" s="3" t="str">
        <f t="shared" si="12"/>
        <v>XLV_44601</v>
      </c>
      <c r="B799" t="s">
        <v>100</v>
      </c>
      <c r="C799" s="1">
        <v>44601</v>
      </c>
      <c r="D799">
        <v>134.18</v>
      </c>
    </row>
    <row r="800" spans="1:4" x14ac:dyDescent="0.25">
      <c r="A800" s="3" t="str">
        <f t="shared" si="12"/>
        <v>XLY_44601</v>
      </c>
      <c r="B800" t="s">
        <v>101</v>
      </c>
      <c r="C800" s="1">
        <v>44601</v>
      </c>
      <c r="D800">
        <v>189.08</v>
      </c>
    </row>
    <row r="801" spans="1:4" x14ac:dyDescent="0.25">
      <c r="A801" s="3" t="str">
        <f t="shared" si="12"/>
        <v>XOM_44601</v>
      </c>
      <c r="B801" t="s">
        <v>102</v>
      </c>
      <c r="C801" s="1">
        <v>44601</v>
      </c>
      <c r="D801">
        <v>79</v>
      </c>
    </row>
    <row r="802" spans="1:4" x14ac:dyDescent="0.25">
      <c r="A802" s="3" t="str">
        <f t="shared" si="12"/>
        <v>ABBV_44602</v>
      </c>
      <c r="B802" t="s">
        <v>3</v>
      </c>
      <c r="C802" s="1">
        <v>44602</v>
      </c>
      <c r="D802">
        <v>142.71</v>
      </c>
    </row>
    <row r="803" spans="1:4" x14ac:dyDescent="0.25">
      <c r="A803" s="3" t="str">
        <f t="shared" si="12"/>
        <v>ACN_44602</v>
      </c>
      <c r="B803" t="s">
        <v>4</v>
      </c>
      <c r="C803" s="1">
        <v>44602</v>
      </c>
      <c r="D803">
        <v>342.39</v>
      </c>
    </row>
    <row r="804" spans="1:4" x14ac:dyDescent="0.25">
      <c r="A804" s="3" t="str">
        <f t="shared" si="12"/>
        <v>AEP_44602</v>
      </c>
      <c r="B804" t="s">
        <v>5</v>
      </c>
      <c r="C804" s="1">
        <v>44602</v>
      </c>
      <c r="D804">
        <v>87.39</v>
      </c>
    </row>
    <row r="805" spans="1:4" x14ac:dyDescent="0.25">
      <c r="A805" s="3" t="str">
        <f t="shared" si="12"/>
        <v>AIZ_44602</v>
      </c>
      <c r="B805" t="s">
        <v>6</v>
      </c>
      <c r="C805" s="1">
        <v>44602</v>
      </c>
      <c r="D805">
        <v>161.89400000000001</v>
      </c>
    </row>
    <row r="806" spans="1:4" x14ac:dyDescent="0.25">
      <c r="A806" s="3" t="str">
        <f t="shared" si="12"/>
        <v>ALLE_44602</v>
      </c>
      <c r="B806" t="s">
        <v>7</v>
      </c>
      <c r="C806" s="1">
        <v>44602</v>
      </c>
      <c r="D806">
        <v>120.69</v>
      </c>
    </row>
    <row r="807" spans="1:4" x14ac:dyDescent="0.25">
      <c r="A807" s="3" t="str">
        <f t="shared" si="12"/>
        <v>AMAT_44602</v>
      </c>
      <c r="B807" t="s">
        <v>8</v>
      </c>
      <c r="C807" s="1">
        <v>44602</v>
      </c>
      <c r="D807">
        <v>139.518</v>
      </c>
    </row>
    <row r="808" spans="1:4" x14ac:dyDescent="0.25">
      <c r="A808" s="3" t="str">
        <f t="shared" si="12"/>
        <v>AMP_44602</v>
      </c>
      <c r="B808" t="s">
        <v>9</v>
      </c>
      <c r="C808" s="1">
        <v>44602</v>
      </c>
      <c r="D808">
        <v>315.89999999999998</v>
      </c>
    </row>
    <row r="809" spans="1:4" x14ac:dyDescent="0.25">
      <c r="A809" s="3" t="str">
        <f t="shared" si="12"/>
        <v>AMZN_44602</v>
      </c>
      <c r="B809" t="s">
        <v>10</v>
      </c>
      <c r="C809" s="1">
        <v>44602</v>
      </c>
      <c r="D809">
        <v>3180.07</v>
      </c>
    </row>
    <row r="810" spans="1:4" x14ac:dyDescent="0.25">
      <c r="A810" s="3" t="str">
        <f t="shared" si="12"/>
        <v>AVB_44602</v>
      </c>
      <c r="B810" t="s">
        <v>11</v>
      </c>
      <c r="C810" s="1">
        <v>44602</v>
      </c>
      <c r="D810">
        <v>242</v>
      </c>
    </row>
    <row r="811" spans="1:4" x14ac:dyDescent="0.25">
      <c r="A811" s="3" t="str">
        <f t="shared" si="12"/>
        <v>AVY_44602</v>
      </c>
      <c r="B811" t="s">
        <v>12</v>
      </c>
      <c r="C811" s="1">
        <v>44602</v>
      </c>
      <c r="D811">
        <v>186.01900000000001</v>
      </c>
    </row>
    <row r="812" spans="1:4" x14ac:dyDescent="0.25">
      <c r="A812" s="3" t="str">
        <f t="shared" si="12"/>
        <v>AXP_44602</v>
      </c>
      <c r="B812" t="s">
        <v>13</v>
      </c>
      <c r="C812" s="1">
        <v>44602</v>
      </c>
      <c r="D812">
        <v>195.51</v>
      </c>
    </row>
    <row r="813" spans="1:4" x14ac:dyDescent="0.25">
      <c r="A813" s="3" t="str">
        <f t="shared" si="12"/>
        <v>BDX_44602</v>
      </c>
      <c r="B813" t="s">
        <v>14</v>
      </c>
      <c r="C813" s="1">
        <v>44602</v>
      </c>
      <c r="D813">
        <v>271.94</v>
      </c>
    </row>
    <row r="814" spans="1:4" x14ac:dyDescent="0.25">
      <c r="A814" s="3" t="str">
        <f t="shared" si="12"/>
        <v>BF-B_44602</v>
      </c>
      <c r="B814" t="s">
        <v>15</v>
      </c>
      <c r="C814" s="1">
        <v>44602</v>
      </c>
      <c r="D814">
        <v>67.28</v>
      </c>
    </row>
    <row r="815" spans="1:4" x14ac:dyDescent="0.25">
      <c r="A815" s="3" t="str">
        <f t="shared" si="12"/>
        <v>BMY_44602</v>
      </c>
      <c r="B815" t="s">
        <v>16</v>
      </c>
      <c r="C815" s="1">
        <v>44602</v>
      </c>
      <c r="D815">
        <v>66.510000000000005</v>
      </c>
    </row>
    <row r="816" spans="1:4" x14ac:dyDescent="0.25">
      <c r="A816" s="3" t="str">
        <f t="shared" si="12"/>
        <v>BR_44602</v>
      </c>
      <c r="B816" t="s">
        <v>17</v>
      </c>
      <c r="C816" s="1">
        <v>44602</v>
      </c>
      <c r="D816">
        <v>146.44999999999999</v>
      </c>
    </row>
    <row r="817" spans="1:4" x14ac:dyDescent="0.25">
      <c r="A817" s="3" t="str">
        <f t="shared" si="12"/>
        <v>CARR_44602</v>
      </c>
      <c r="B817" t="s">
        <v>18</v>
      </c>
      <c r="C817" s="1">
        <v>44602</v>
      </c>
      <c r="D817">
        <v>47.15</v>
      </c>
    </row>
    <row r="818" spans="1:4" x14ac:dyDescent="0.25">
      <c r="A818" s="3" t="str">
        <f t="shared" si="12"/>
        <v>CDW_44602</v>
      </c>
      <c r="B818" t="s">
        <v>19</v>
      </c>
      <c r="C818" s="1">
        <v>44602</v>
      </c>
      <c r="D818">
        <v>182.828</v>
      </c>
    </row>
    <row r="819" spans="1:4" x14ac:dyDescent="0.25">
      <c r="A819" s="3" t="str">
        <f t="shared" si="12"/>
        <v>CE_44602</v>
      </c>
      <c r="B819" t="s">
        <v>20</v>
      </c>
      <c r="C819" s="1">
        <v>44602</v>
      </c>
      <c r="D819">
        <v>159.30799999999999</v>
      </c>
    </row>
    <row r="820" spans="1:4" x14ac:dyDescent="0.25">
      <c r="A820" s="3" t="str">
        <f t="shared" si="12"/>
        <v>CHTR_44602</v>
      </c>
      <c r="B820" t="s">
        <v>21</v>
      </c>
      <c r="C820" s="1">
        <v>44602</v>
      </c>
      <c r="D820">
        <v>606.52</v>
      </c>
    </row>
    <row r="821" spans="1:4" x14ac:dyDescent="0.25">
      <c r="A821" s="3" t="str">
        <f t="shared" si="12"/>
        <v>CNC_44602</v>
      </c>
      <c r="B821" t="s">
        <v>22</v>
      </c>
      <c r="C821" s="1">
        <v>44602</v>
      </c>
      <c r="D821">
        <v>84.15</v>
      </c>
    </row>
    <row r="822" spans="1:4" x14ac:dyDescent="0.25">
      <c r="A822" s="3" t="str">
        <f t="shared" si="12"/>
        <v>CNP_44602</v>
      </c>
      <c r="B822" t="s">
        <v>23</v>
      </c>
      <c r="C822" s="1">
        <v>44602</v>
      </c>
      <c r="D822">
        <v>27.445</v>
      </c>
    </row>
    <row r="823" spans="1:4" x14ac:dyDescent="0.25">
      <c r="A823" s="3" t="str">
        <f t="shared" si="12"/>
        <v>COP_44602</v>
      </c>
      <c r="B823" t="s">
        <v>24</v>
      </c>
      <c r="C823" s="1">
        <v>44602</v>
      </c>
      <c r="D823">
        <v>91.45</v>
      </c>
    </row>
    <row r="824" spans="1:4" x14ac:dyDescent="0.25">
      <c r="A824" s="3" t="str">
        <f t="shared" si="12"/>
        <v>CTAS_44602</v>
      </c>
      <c r="B824" t="s">
        <v>25</v>
      </c>
      <c r="C824" s="1">
        <v>44602</v>
      </c>
      <c r="D824">
        <v>380.68400000000003</v>
      </c>
    </row>
    <row r="825" spans="1:4" x14ac:dyDescent="0.25">
      <c r="A825" s="3" t="str">
        <f t="shared" si="12"/>
        <v>CZR_44602</v>
      </c>
      <c r="B825" t="s">
        <v>26</v>
      </c>
      <c r="C825" s="1">
        <v>44602</v>
      </c>
      <c r="D825">
        <v>86.49</v>
      </c>
    </row>
    <row r="826" spans="1:4" x14ac:dyDescent="0.25">
      <c r="A826" s="3" t="str">
        <f t="shared" si="12"/>
        <v>DG_44602</v>
      </c>
      <c r="B826" t="s">
        <v>27</v>
      </c>
      <c r="C826" s="1">
        <v>44602</v>
      </c>
      <c r="D826">
        <v>202.1</v>
      </c>
    </row>
    <row r="827" spans="1:4" x14ac:dyDescent="0.25">
      <c r="A827" s="3" t="str">
        <f t="shared" si="12"/>
        <v>DPZ_44602</v>
      </c>
      <c r="B827" t="s">
        <v>28</v>
      </c>
      <c r="C827" s="1">
        <v>44602</v>
      </c>
      <c r="D827">
        <v>438.58</v>
      </c>
    </row>
    <row r="828" spans="1:4" x14ac:dyDescent="0.25">
      <c r="A828" s="3" t="str">
        <f t="shared" si="12"/>
        <v>DRE_44602</v>
      </c>
      <c r="B828" t="s">
        <v>29</v>
      </c>
      <c r="C828" s="1">
        <v>44602</v>
      </c>
      <c r="D828">
        <v>55.662999999999997</v>
      </c>
    </row>
    <row r="829" spans="1:4" x14ac:dyDescent="0.25">
      <c r="A829" s="3" t="str">
        <f t="shared" si="12"/>
        <v>DXC_44602</v>
      </c>
      <c r="B829" t="s">
        <v>30</v>
      </c>
      <c r="C829" s="1">
        <v>44602</v>
      </c>
      <c r="D829">
        <v>37.81</v>
      </c>
    </row>
    <row r="830" spans="1:4" x14ac:dyDescent="0.25">
      <c r="A830" s="3" t="str">
        <f t="shared" si="12"/>
        <v>EWA_44602</v>
      </c>
      <c r="B830" t="s">
        <v>31</v>
      </c>
      <c r="C830" s="1">
        <v>44602</v>
      </c>
      <c r="D830">
        <v>23.9</v>
      </c>
    </row>
    <row r="831" spans="1:4" x14ac:dyDescent="0.25">
      <c r="A831" s="3" t="str">
        <f t="shared" si="12"/>
        <v>EWC_44602</v>
      </c>
      <c r="B831" t="s">
        <v>32</v>
      </c>
      <c r="C831" s="1">
        <v>44602</v>
      </c>
      <c r="D831">
        <v>38.92</v>
      </c>
    </row>
    <row r="832" spans="1:4" x14ac:dyDescent="0.25">
      <c r="A832" s="3" t="str">
        <f t="shared" si="12"/>
        <v>EWG_44602</v>
      </c>
      <c r="B832" t="s">
        <v>33</v>
      </c>
      <c r="C832" s="1">
        <v>44602</v>
      </c>
      <c r="D832">
        <v>32.25</v>
      </c>
    </row>
    <row r="833" spans="1:4" x14ac:dyDescent="0.25">
      <c r="A833" s="3" t="str">
        <f t="shared" si="12"/>
        <v>EWH_44602</v>
      </c>
      <c r="B833" t="s">
        <v>34</v>
      </c>
      <c r="C833" s="1">
        <v>44602</v>
      </c>
      <c r="D833">
        <v>24.47</v>
      </c>
    </row>
    <row r="834" spans="1:4" x14ac:dyDescent="0.25">
      <c r="A834" s="3" t="str">
        <f t="shared" si="12"/>
        <v>EWJ_44602</v>
      </c>
      <c r="B834" t="s">
        <v>35</v>
      </c>
      <c r="C834" s="1">
        <v>44602</v>
      </c>
      <c r="D834">
        <v>64.48</v>
      </c>
    </row>
    <row r="835" spans="1:4" x14ac:dyDescent="0.25">
      <c r="A835" s="3" t="str">
        <f t="shared" ref="A835:A898" si="13">CONCATENATE(B835,"_",C835)</f>
        <v>EWL_44602</v>
      </c>
      <c r="B835" t="s">
        <v>36</v>
      </c>
      <c r="C835" s="1">
        <v>44602</v>
      </c>
      <c r="D835">
        <v>48.99</v>
      </c>
    </row>
    <row r="836" spans="1:4" x14ac:dyDescent="0.25">
      <c r="A836" s="3" t="str">
        <f t="shared" si="13"/>
        <v>EWQ_44602</v>
      </c>
      <c r="B836" t="s">
        <v>37</v>
      </c>
      <c r="C836" s="1">
        <v>44602</v>
      </c>
      <c r="D836">
        <v>38.53</v>
      </c>
    </row>
    <row r="837" spans="1:4" x14ac:dyDescent="0.25">
      <c r="A837" s="3" t="str">
        <f t="shared" si="13"/>
        <v>EWT_44602</v>
      </c>
      <c r="B837" t="s">
        <v>38</v>
      </c>
      <c r="C837" s="1">
        <v>44602</v>
      </c>
      <c r="D837">
        <v>65.95</v>
      </c>
    </row>
    <row r="838" spans="1:4" x14ac:dyDescent="0.25">
      <c r="A838" s="3" t="str">
        <f t="shared" si="13"/>
        <v>EWU_44602</v>
      </c>
      <c r="B838" t="s">
        <v>39</v>
      </c>
      <c r="C838" s="1">
        <v>44602</v>
      </c>
      <c r="D838">
        <v>34.619999999999997</v>
      </c>
    </row>
    <row r="839" spans="1:4" x14ac:dyDescent="0.25">
      <c r="A839" s="3" t="str">
        <f t="shared" si="13"/>
        <v>EWY_44602</v>
      </c>
      <c r="B839" t="s">
        <v>40</v>
      </c>
      <c r="C839" s="1">
        <v>44602</v>
      </c>
      <c r="D839">
        <v>73.64</v>
      </c>
    </row>
    <row r="840" spans="1:4" x14ac:dyDescent="0.25">
      <c r="A840" s="3" t="str">
        <f t="shared" si="13"/>
        <v>EWZ_44602</v>
      </c>
      <c r="B840" t="s">
        <v>41</v>
      </c>
      <c r="C840" s="1">
        <v>44602</v>
      </c>
      <c r="D840">
        <v>32.43</v>
      </c>
    </row>
    <row r="841" spans="1:4" x14ac:dyDescent="0.25">
      <c r="A841" s="3" t="str">
        <f t="shared" si="13"/>
        <v>FB_44602</v>
      </c>
      <c r="B841" t="s">
        <v>42</v>
      </c>
      <c r="C841" s="1">
        <v>44602</v>
      </c>
      <c r="D841">
        <v>228.07</v>
      </c>
    </row>
    <row r="842" spans="1:4" x14ac:dyDescent="0.25">
      <c r="A842" s="3" t="str">
        <f t="shared" si="13"/>
        <v>FTV_44602</v>
      </c>
      <c r="B842" t="s">
        <v>43</v>
      </c>
      <c r="C842" s="1">
        <v>44602</v>
      </c>
      <c r="D842">
        <v>65.686000000000007</v>
      </c>
    </row>
    <row r="843" spans="1:4" x14ac:dyDescent="0.25">
      <c r="A843" s="3" t="str">
        <f t="shared" si="13"/>
        <v>GOOG_44602</v>
      </c>
      <c r="B843" t="s">
        <v>44</v>
      </c>
      <c r="C843" s="1">
        <v>44602</v>
      </c>
      <c r="D843">
        <v>2772.05</v>
      </c>
    </row>
    <row r="844" spans="1:4" x14ac:dyDescent="0.25">
      <c r="A844" s="3" t="str">
        <f t="shared" si="13"/>
        <v>GPC_44602</v>
      </c>
      <c r="B844" t="s">
        <v>45</v>
      </c>
      <c r="C844" s="1">
        <v>44602</v>
      </c>
      <c r="D844">
        <v>126.477</v>
      </c>
    </row>
    <row r="845" spans="1:4" x14ac:dyDescent="0.25">
      <c r="A845" s="3" t="str">
        <f t="shared" si="13"/>
        <v>GSG_44602</v>
      </c>
      <c r="B845" t="s">
        <v>46</v>
      </c>
      <c r="C845" s="1">
        <v>44602</v>
      </c>
      <c r="D845">
        <v>19.5</v>
      </c>
    </row>
    <row r="846" spans="1:4" x14ac:dyDescent="0.25">
      <c r="A846" s="3" t="str">
        <f t="shared" si="13"/>
        <v>HIG_44602</v>
      </c>
      <c r="B846" t="s">
        <v>47</v>
      </c>
      <c r="C846" s="1">
        <v>44602</v>
      </c>
      <c r="D846">
        <v>72.563000000000002</v>
      </c>
    </row>
    <row r="847" spans="1:4" x14ac:dyDescent="0.25">
      <c r="A847" s="3" t="str">
        <f t="shared" si="13"/>
        <v>HIGH.L_44602</v>
      </c>
      <c r="B847" t="s">
        <v>48</v>
      </c>
      <c r="C847" s="1">
        <v>44602</v>
      </c>
      <c r="D847">
        <v>5.3659999999999997</v>
      </c>
    </row>
    <row r="848" spans="1:4" x14ac:dyDescent="0.25">
      <c r="A848" s="3" t="str">
        <f t="shared" si="13"/>
        <v>HST_44602</v>
      </c>
      <c r="B848" t="s">
        <v>49</v>
      </c>
      <c r="C848" s="1">
        <v>44602</v>
      </c>
      <c r="D848">
        <v>18.54</v>
      </c>
    </row>
    <row r="849" spans="1:4" x14ac:dyDescent="0.25">
      <c r="A849" s="3" t="str">
        <f t="shared" si="13"/>
        <v>HYG_44602</v>
      </c>
      <c r="B849" t="s">
        <v>50</v>
      </c>
      <c r="C849" s="1">
        <v>44602</v>
      </c>
      <c r="D849">
        <v>82.644999999999996</v>
      </c>
    </row>
    <row r="850" spans="1:4" x14ac:dyDescent="0.25">
      <c r="A850" s="3" t="str">
        <f t="shared" si="13"/>
        <v>IAU_44602</v>
      </c>
      <c r="B850" t="s">
        <v>51</v>
      </c>
      <c r="C850" s="1">
        <v>44602</v>
      </c>
      <c r="D850">
        <v>34.729999999999997</v>
      </c>
    </row>
    <row r="851" spans="1:4" x14ac:dyDescent="0.25">
      <c r="A851" s="3" t="str">
        <f t="shared" si="13"/>
        <v>ICLN_44602</v>
      </c>
      <c r="B851" t="s">
        <v>52</v>
      </c>
      <c r="C851" s="1">
        <v>44602</v>
      </c>
      <c r="D851">
        <v>18.45</v>
      </c>
    </row>
    <row r="852" spans="1:4" x14ac:dyDescent="0.25">
      <c r="A852" s="3" t="str">
        <f t="shared" si="13"/>
        <v>IEAA.L_44602</v>
      </c>
      <c r="B852" t="s">
        <v>53</v>
      </c>
      <c r="C852" s="1">
        <v>44602</v>
      </c>
      <c r="D852">
        <v>5.1529999999999996</v>
      </c>
    </row>
    <row r="853" spans="1:4" x14ac:dyDescent="0.25">
      <c r="A853" s="3" t="str">
        <f t="shared" si="13"/>
        <v>IEF_44602</v>
      </c>
      <c r="B853" t="s">
        <v>54</v>
      </c>
      <c r="C853" s="1">
        <v>44602</v>
      </c>
      <c r="D853">
        <v>109.901</v>
      </c>
    </row>
    <row r="854" spans="1:4" x14ac:dyDescent="0.25">
      <c r="A854" s="3" t="str">
        <f t="shared" si="13"/>
        <v>IEFM.L_44602</v>
      </c>
      <c r="B854" t="s">
        <v>55</v>
      </c>
      <c r="C854" s="1">
        <v>44602</v>
      </c>
      <c r="D854">
        <v>786.6</v>
      </c>
    </row>
    <row r="855" spans="1:4" x14ac:dyDescent="0.25">
      <c r="A855" s="3" t="str">
        <f t="shared" si="13"/>
        <v>IEMG_44602</v>
      </c>
      <c r="B855" t="s">
        <v>56</v>
      </c>
      <c r="C855" s="1">
        <v>44602</v>
      </c>
      <c r="D855">
        <v>60.35</v>
      </c>
    </row>
    <row r="856" spans="1:4" x14ac:dyDescent="0.25">
      <c r="A856" s="3" t="str">
        <f t="shared" si="13"/>
        <v>IEUS_44602</v>
      </c>
      <c r="B856" t="s">
        <v>57</v>
      </c>
      <c r="C856" s="1">
        <v>44602</v>
      </c>
      <c r="D856">
        <v>65.040000000000006</v>
      </c>
    </row>
    <row r="857" spans="1:4" x14ac:dyDescent="0.25">
      <c r="A857" s="3" t="str">
        <f t="shared" si="13"/>
        <v>IEVL.L_44602</v>
      </c>
      <c r="B857" t="s">
        <v>58</v>
      </c>
      <c r="C857" s="1">
        <v>44602</v>
      </c>
      <c r="D857">
        <v>7.7060000000000004</v>
      </c>
    </row>
    <row r="858" spans="1:4" x14ac:dyDescent="0.25">
      <c r="A858" s="3" t="str">
        <f t="shared" si="13"/>
        <v>IGF_44602</v>
      </c>
      <c r="B858" t="s">
        <v>59</v>
      </c>
      <c r="C858" s="1">
        <v>44602</v>
      </c>
      <c r="D858">
        <v>47.96</v>
      </c>
    </row>
    <row r="859" spans="1:4" x14ac:dyDescent="0.25">
      <c r="A859" s="3" t="str">
        <f t="shared" si="13"/>
        <v>INDA_44602</v>
      </c>
      <c r="B859" t="s">
        <v>60</v>
      </c>
      <c r="C859" s="1">
        <v>44602</v>
      </c>
      <c r="D859">
        <v>45.06</v>
      </c>
    </row>
    <row r="860" spans="1:4" x14ac:dyDescent="0.25">
      <c r="A860" s="3" t="str">
        <f t="shared" si="13"/>
        <v>IUMO.L_44602</v>
      </c>
      <c r="B860" t="s">
        <v>61</v>
      </c>
      <c r="C860" s="1">
        <v>44602</v>
      </c>
      <c r="D860">
        <v>11.744999999999999</v>
      </c>
    </row>
    <row r="861" spans="1:4" x14ac:dyDescent="0.25">
      <c r="A861" s="3" t="str">
        <f t="shared" si="13"/>
        <v>IUVL.L_44602</v>
      </c>
      <c r="B861" t="s">
        <v>62</v>
      </c>
      <c r="C861" s="1">
        <v>44602</v>
      </c>
      <c r="D861">
        <v>9.4320000000000004</v>
      </c>
    </row>
    <row r="862" spans="1:4" x14ac:dyDescent="0.25">
      <c r="A862" s="3" t="str">
        <f t="shared" si="13"/>
        <v>IVV_44602</v>
      </c>
      <c r="B862" t="s">
        <v>63</v>
      </c>
      <c r="C862" s="1">
        <v>44602</v>
      </c>
      <c r="D862">
        <v>451.38</v>
      </c>
    </row>
    <row r="863" spans="1:4" x14ac:dyDescent="0.25">
      <c r="A863" s="3" t="str">
        <f t="shared" si="13"/>
        <v>IWM_44602</v>
      </c>
      <c r="B863" t="s">
        <v>64</v>
      </c>
      <c r="C863" s="1">
        <v>44602</v>
      </c>
      <c r="D863">
        <v>203.44</v>
      </c>
    </row>
    <row r="864" spans="1:4" x14ac:dyDescent="0.25">
      <c r="A864" s="3" t="str">
        <f t="shared" si="13"/>
        <v>IXN_44602</v>
      </c>
      <c r="B864" t="s">
        <v>65</v>
      </c>
      <c r="C864" s="1">
        <v>44602</v>
      </c>
      <c r="D864">
        <v>58.73</v>
      </c>
    </row>
    <row r="865" spans="1:4" x14ac:dyDescent="0.25">
      <c r="A865" s="3" t="str">
        <f t="shared" si="13"/>
        <v>JPEA.L_44602</v>
      </c>
      <c r="B865" t="s">
        <v>66</v>
      </c>
      <c r="C865" s="1">
        <v>44602</v>
      </c>
      <c r="D865">
        <v>5.6989999999999998</v>
      </c>
    </row>
    <row r="866" spans="1:4" x14ac:dyDescent="0.25">
      <c r="A866" s="3" t="str">
        <f t="shared" si="13"/>
        <v>JPM_44602</v>
      </c>
      <c r="B866" t="s">
        <v>67</v>
      </c>
      <c r="C866" s="1">
        <v>44602</v>
      </c>
      <c r="D866">
        <v>155.94999999999999</v>
      </c>
    </row>
    <row r="867" spans="1:4" x14ac:dyDescent="0.25">
      <c r="A867" s="3" t="str">
        <f t="shared" si="13"/>
        <v>KR_44602</v>
      </c>
      <c r="B867" t="s">
        <v>68</v>
      </c>
      <c r="C867" s="1">
        <v>44602</v>
      </c>
      <c r="D867">
        <v>44.965000000000003</v>
      </c>
    </row>
    <row r="868" spans="1:4" x14ac:dyDescent="0.25">
      <c r="A868" s="3" t="str">
        <f t="shared" si="13"/>
        <v>LQD_44602</v>
      </c>
      <c r="B868" t="s">
        <v>69</v>
      </c>
      <c r="C868" s="1">
        <v>44602</v>
      </c>
      <c r="D868">
        <v>123.666</v>
      </c>
    </row>
    <row r="869" spans="1:4" x14ac:dyDescent="0.25">
      <c r="A869" s="3" t="str">
        <f t="shared" si="13"/>
        <v>MCHI_44602</v>
      </c>
      <c r="B869" t="s">
        <v>70</v>
      </c>
      <c r="C869" s="1">
        <v>44602</v>
      </c>
      <c r="D869">
        <v>63.5</v>
      </c>
    </row>
    <row r="870" spans="1:4" x14ac:dyDescent="0.25">
      <c r="A870" s="3" t="str">
        <f t="shared" si="13"/>
        <v>MVEU.L_44602</v>
      </c>
      <c r="B870" t="s">
        <v>71</v>
      </c>
      <c r="C870" s="1">
        <v>44602</v>
      </c>
      <c r="D870">
        <v>53.024999999999999</v>
      </c>
    </row>
    <row r="871" spans="1:4" x14ac:dyDescent="0.25">
      <c r="A871" s="3" t="str">
        <f t="shared" si="13"/>
        <v>OGN_44602</v>
      </c>
      <c r="B871" t="s">
        <v>72</v>
      </c>
      <c r="C871" s="1">
        <v>44602</v>
      </c>
      <c r="D871">
        <v>34.182000000000002</v>
      </c>
    </row>
    <row r="872" spans="1:4" x14ac:dyDescent="0.25">
      <c r="A872" s="3" t="str">
        <f t="shared" si="13"/>
        <v>PG_44602</v>
      </c>
      <c r="B872" t="s">
        <v>73</v>
      </c>
      <c r="C872" s="1">
        <v>44602</v>
      </c>
      <c r="D872">
        <v>157.16999999999999</v>
      </c>
    </row>
    <row r="873" spans="1:4" x14ac:dyDescent="0.25">
      <c r="A873" s="3" t="str">
        <f t="shared" si="13"/>
        <v>PPL_44602</v>
      </c>
      <c r="B873" t="s">
        <v>74</v>
      </c>
      <c r="C873" s="1">
        <v>44602</v>
      </c>
      <c r="D873">
        <v>28.8</v>
      </c>
    </row>
    <row r="874" spans="1:4" x14ac:dyDescent="0.25">
      <c r="A874" s="3" t="str">
        <f t="shared" si="13"/>
        <v>PRU_44602</v>
      </c>
      <c r="B874" t="s">
        <v>75</v>
      </c>
      <c r="C874" s="1">
        <v>44602</v>
      </c>
      <c r="D874">
        <v>120.16500000000001</v>
      </c>
    </row>
    <row r="875" spans="1:4" x14ac:dyDescent="0.25">
      <c r="A875" s="3" t="str">
        <f t="shared" si="13"/>
        <v>PYPL_44602</v>
      </c>
      <c r="B875" t="s">
        <v>76</v>
      </c>
      <c r="C875" s="1">
        <v>44602</v>
      </c>
      <c r="D875">
        <v>119.02</v>
      </c>
    </row>
    <row r="876" spans="1:4" x14ac:dyDescent="0.25">
      <c r="A876" s="3" t="str">
        <f t="shared" si="13"/>
        <v>RE_44602</v>
      </c>
      <c r="B876" t="s">
        <v>77</v>
      </c>
      <c r="C876" s="1">
        <v>44602</v>
      </c>
      <c r="D876">
        <v>291.44</v>
      </c>
    </row>
    <row r="877" spans="1:4" x14ac:dyDescent="0.25">
      <c r="A877" s="3" t="str">
        <f t="shared" si="13"/>
        <v>REET_44602</v>
      </c>
      <c r="B877" t="s">
        <v>78</v>
      </c>
      <c r="C877" s="1">
        <v>44602</v>
      </c>
      <c r="D877">
        <v>28.17</v>
      </c>
    </row>
    <row r="878" spans="1:4" x14ac:dyDescent="0.25">
      <c r="A878" s="3" t="str">
        <f t="shared" si="13"/>
        <v>ROL_44602</v>
      </c>
      <c r="B878" t="s">
        <v>79</v>
      </c>
      <c r="C878" s="1">
        <v>44602</v>
      </c>
      <c r="D878">
        <v>30.93</v>
      </c>
    </row>
    <row r="879" spans="1:4" x14ac:dyDescent="0.25">
      <c r="A879" s="3" t="str">
        <f t="shared" si="13"/>
        <v>ROST_44602</v>
      </c>
      <c r="B879" t="s">
        <v>80</v>
      </c>
      <c r="C879" s="1">
        <v>44602</v>
      </c>
      <c r="D879">
        <v>96.57</v>
      </c>
    </row>
    <row r="880" spans="1:4" x14ac:dyDescent="0.25">
      <c r="A880" s="3" t="str">
        <f t="shared" si="13"/>
        <v>SEGA.L_44602</v>
      </c>
      <c r="B880" t="s">
        <v>81</v>
      </c>
      <c r="C880" s="1">
        <v>44602</v>
      </c>
      <c r="D880">
        <v>105.9</v>
      </c>
    </row>
    <row r="881" spans="1:4" x14ac:dyDescent="0.25">
      <c r="A881" s="3" t="str">
        <f t="shared" si="13"/>
        <v>SHY_44602</v>
      </c>
      <c r="B881" t="s">
        <v>82</v>
      </c>
      <c r="C881" s="1">
        <v>44602</v>
      </c>
      <c r="D881">
        <v>84.165000000000006</v>
      </c>
    </row>
    <row r="882" spans="1:4" x14ac:dyDescent="0.25">
      <c r="A882" s="3" t="str">
        <f t="shared" si="13"/>
        <v>SLV_44602</v>
      </c>
      <c r="B882" t="s">
        <v>83</v>
      </c>
      <c r="C882" s="1">
        <v>44602</v>
      </c>
      <c r="D882">
        <v>21.42</v>
      </c>
    </row>
    <row r="883" spans="1:4" x14ac:dyDescent="0.25">
      <c r="A883" s="3" t="str">
        <f t="shared" si="13"/>
        <v>SPMV.L_44602</v>
      </c>
      <c r="B883" t="s">
        <v>84</v>
      </c>
      <c r="C883" s="1">
        <v>44602</v>
      </c>
      <c r="D883">
        <v>80.33</v>
      </c>
    </row>
    <row r="884" spans="1:4" x14ac:dyDescent="0.25">
      <c r="A884" s="3" t="str">
        <f t="shared" si="13"/>
        <v>TLT_44602</v>
      </c>
      <c r="B884" t="s">
        <v>85</v>
      </c>
      <c r="C884" s="1">
        <v>44602</v>
      </c>
      <c r="D884">
        <v>136.05000000000001</v>
      </c>
    </row>
    <row r="885" spans="1:4" x14ac:dyDescent="0.25">
      <c r="A885" s="3" t="str">
        <f t="shared" si="13"/>
        <v>UNH_44602</v>
      </c>
      <c r="B885" t="s">
        <v>86</v>
      </c>
      <c r="C885" s="1">
        <v>44602</v>
      </c>
      <c r="D885">
        <v>486.72</v>
      </c>
    </row>
    <row r="886" spans="1:4" x14ac:dyDescent="0.25">
      <c r="A886" s="3" t="str">
        <f t="shared" si="13"/>
        <v>URI_44602</v>
      </c>
      <c r="B886" t="s">
        <v>87</v>
      </c>
      <c r="C886" s="1">
        <v>44602</v>
      </c>
      <c r="D886">
        <v>325.68</v>
      </c>
    </row>
    <row r="887" spans="1:4" x14ac:dyDescent="0.25">
      <c r="A887" s="3" t="str">
        <f t="shared" si="13"/>
        <v>V_44602</v>
      </c>
      <c r="B887" t="s">
        <v>88</v>
      </c>
      <c r="C887" s="1">
        <v>44602</v>
      </c>
      <c r="D887">
        <v>225.59</v>
      </c>
    </row>
    <row r="888" spans="1:4" x14ac:dyDescent="0.25">
      <c r="A888" s="3" t="str">
        <f t="shared" si="13"/>
        <v>VRSK_44602</v>
      </c>
      <c r="B888" t="s">
        <v>89</v>
      </c>
      <c r="C888" s="1">
        <v>44602</v>
      </c>
      <c r="D888">
        <v>194.69</v>
      </c>
    </row>
    <row r="889" spans="1:4" x14ac:dyDescent="0.25">
      <c r="A889" s="3" t="str">
        <f t="shared" si="13"/>
        <v>VXX_44602</v>
      </c>
      <c r="B889" t="s">
        <v>90</v>
      </c>
      <c r="C889" s="1">
        <v>44602</v>
      </c>
      <c r="D889">
        <v>20.46</v>
      </c>
    </row>
    <row r="890" spans="1:4" x14ac:dyDescent="0.25">
      <c r="A890" s="3" t="str">
        <f t="shared" si="13"/>
        <v>WRK_44602</v>
      </c>
      <c r="B890" t="s">
        <v>91</v>
      </c>
      <c r="C890" s="1">
        <v>44602</v>
      </c>
      <c r="D890">
        <v>46.67</v>
      </c>
    </row>
    <row r="891" spans="1:4" x14ac:dyDescent="0.25">
      <c r="A891" s="3" t="str">
        <f t="shared" si="13"/>
        <v>XLB_44602</v>
      </c>
      <c r="B891" t="s">
        <v>92</v>
      </c>
      <c r="C891" s="1">
        <v>44602</v>
      </c>
      <c r="D891">
        <v>85.32</v>
      </c>
    </row>
    <row r="892" spans="1:4" x14ac:dyDescent="0.25">
      <c r="A892" s="3" t="str">
        <f t="shared" si="13"/>
        <v>XLC_44602</v>
      </c>
      <c r="B892" t="s">
        <v>93</v>
      </c>
      <c r="C892" s="1">
        <v>44602</v>
      </c>
      <c r="D892">
        <v>70.84</v>
      </c>
    </row>
    <row r="893" spans="1:4" x14ac:dyDescent="0.25">
      <c r="A893" s="3" t="str">
        <f t="shared" si="13"/>
        <v>XLE_44602</v>
      </c>
      <c r="B893" t="s">
        <v>94</v>
      </c>
      <c r="C893" s="1">
        <v>44602</v>
      </c>
      <c r="D893">
        <v>68.42</v>
      </c>
    </row>
    <row r="894" spans="1:4" x14ac:dyDescent="0.25">
      <c r="A894" s="3" t="str">
        <f t="shared" si="13"/>
        <v>XLF_44602</v>
      </c>
      <c r="B894" t="s">
        <v>95</v>
      </c>
      <c r="C894" s="1">
        <v>44602</v>
      </c>
      <c r="D894">
        <v>40.68</v>
      </c>
    </row>
    <row r="895" spans="1:4" x14ac:dyDescent="0.25">
      <c r="A895" s="3" t="str">
        <f t="shared" si="13"/>
        <v>XLI_44602</v>
      </c>
      <c r="B895" t="s">
        <v>96</v>
      </c>
      <c r="C895" s="1">
        <v>44602</v>
      </c>
      <c r="D895">
        <v>100.9</v>
      </c>
    </row>
    <row r="896" spans="1:4" x14ac:dyDescent="0.25">
      <c r="A896" s="3" t="str">
        <f t="shared" si="13"/>
        <v>XLK_44602</v>
      </c>
      <c r="B896" t="s">
        <v>97</v>
      </c>
      <c r="C896" s="1">
        <v>44602</v>
      </c>
      <c r="D896">
        <v>159.77000000000001</v>
      </c>
    </row>
    <row r="897" spans="1:4" x14ac:dyDescent="0.25">
      <c r="A897" s="3" t="str">
        <f t="shared" si="13"/>
        <v>XLP_44602</v>
      </c>
      <c r="B897" t="s">
        <v>98</v>
      </c>
      <c r="C897" s="1">
        <v>44602</v>
      </c>
      <c r="D897">
        <v>75.52</v>
      </c>
    </row>
    <row r="898" spans="1:4" x14ac:dyDescent="0.25">
      <c r="A898" s="3" t="str">
        <f t="shared" si="13"/>
        <v>XLU_44602</v>
      </c>
      <c r="B898" t="s">
        <v>99</v>
      </c>
      <c r="C898" s="1">
        <v>44602</v>
      </c>
      <c r="D898">
        <v>66.989999999999995</v>
      </c>
    </row>
    <row r="899" spans="1:4" x14ac:dyDescent="0.25">
      <c r="A899" s="3" t="str">
        <f t="shared" ref="A899:A962" si="14">CONCATENATE(B899,"_",C899)</f>
        <v>XLV_44602</v>
      </c>
      <c r="B899" t="s">
        <v>100</v>
      </c>
      <c r="C899" s="1">
        <v>44602</v>
      </c>
      <c r="D899">
        <v>132.08000000000001</v>
      </c>
    </row>
    <row r="900" spans="1:4" x14ac:dyDescent="0.25">
      <c r="A900" s="3" t="str">
        <f t="shared" si="14"/>
        <v>XLY_44602</v>
      </c>
      <c r="B900" t="s">
        <v>101</v>
      </c>
      <c r="C900" s="1">
        <v>44602</v>
      </c>
      <c r="D900">
        <v>185.82</v>
      </c>
    </row>
    <row r="901" spans="1:4" x14ac:dyDescent="0.25">
      <c r="A901" s="3" t="str">
        <f t="shared" si="14"/>
        <v>XOM_44602</v>
      </c>
      <c r="B901" t="s">
        <v>102</v>
      </c>
      <c r="C901" s="1">
        <v>44602</v>
      </c>
      <c r="D901">
        <v>78.239999999999995</v>
      </c>
    </row>
    <row r="902" spans="1:4" x14ac:dyDescent="0.25">
      <c r="A902" s="3" t="str">
        <f t="shared" si="14"/>
        <v>ABBV_44603</v>
      </c>
      <c r="B902" t="s">
        <v>3</v>
      </c>
      <c r="C902" s="1">
        <v>44603</v>
      </c>
      <c r="D902">
        <v>142.01</v>
      </c>
    </row>
    <row r="903" spans="1:4" x14ac:dyDescent="0.25">
      <c r="A903" s="3" t="str">
        <f t="shared" si="14"/>
        <v>ACN_44603</v>
      </c>
      <c r="B903" t="s">
        <v>4</v>
      </c>
      <c r="C903" s="1">
        <v>44603</v>
      </c>
      <c r="D903">
        <v>329.18</v>
      </c>
    </row>
    <row r="904" spans="1:4" x14ac:dyDescent="0.25">
      <c r="A904" s="3" t="str">
        <f t="shared" si="14"/>
        <v>AEP_44603</v>
      </c>
      <c r="B904" t="s">
        <v>5</v>
      </c>
      <c r="C904" s="1">
        <v>44603</v>
      </c>
      <c r="D904">
        <v>87.65</v>
      </c>
    </row>
    <row r="905" spans="1:4" x14ac:dyDescent="0.25">
      <c r="A905" s="3" t="str">
        <f t="shared" si="14"/>
        <v>AIZ_44603</v>
      </c>
      <c r="B905" t="s">
        <v>6</v>
      </c>
      <c r="C905" s="1">
        <v>44603</v>
      </c>
      <c r="D905">
        <v>161.256</v>
      </c>
    </row>
    <row r="906" spans="1:4" x14ac:dyDescent="0.25">
      <c r="A906" s="3" t="str">
        <f t="shared" si="14"/>
        <v>ALLE_44603</v>
      </c>
      <c r="B906" t="s">
        <v>7</v>
      </c>
      <c r="C906" s="1">
        <v>44603</v>
      </c>
      <c r="D906">
        <v>118.87</v>
      </c>
    </row>
    <row r="907" spans="1:4" x14ac:dyDescent="0.25">
      <c r="A907" s="3" t="str">
        <f t="shared" si="14"/>
        <v>AMAT_44603</v>
      </c>
      <c r="B907" t="s">
        <v>8</v>
      </c>
      <c r="C907" s="1">
        <v>44603</v>
      </c>
      <c r="D907">
        <v>132.25200000000001</v>
      </c>
    </row>
    <row r="908" spans="1:4" x14ac:dyDescent="0.25">
      <c r="A908" s="3" t="str">
        <f t="shared" si="14"/>
        <v>AMP_44603</v>
      </c>
      <c r="B908" t="s">
        <v>9</v>
      </c>
      <c r="C908" s="1">
        <v>44603</v>
      </c>
      <c r="D908">
        <v>304</v>
      </c>
    </row>
    <row r="909" spans="1:4" x14ac:dyDescent="0.25">
      <c r="A909" s="3" t="str">
        <f t="shared" si="14"/>
        <v>AMZN_44603</v>
      </c>
      <c r="B909" t="s">
        <v>10</v>
      </c>
      <c r="C909" s="1">
        <v>44603</v>
      </c>
      <c r="D909">
        <v>3065.87</v>
      </c>
    </row>
    <row r="910" spans="1:4" x14ac:dyDescent="0.25">
      <c r="A910" s="3" t="str">
        <f t="shared" si="14"/>
        <v>AVB_44603</v>
      </c>
      <c r="B910" t="s">
        <v>11</v>
      </c>
      <c r="C910" s="1">
        <v>44603</v>
      </c>
      <c r="D910">
        <v>240.67</v>
      </c>
    </row>
    <row r="911" spans="1:4" x14ac:dyDescent="0.25">
      <c r="A911" s="3" t="str">
        <f t="shared" si="14"/>
        <v>AVY_44603</v>
      </c>
      <c r="B911" t="s">
        <v>12</v>
      </c>
      <c r="C911" s="1">
        <v>44603</v>
      </c>
      <c r="D911">
        <v>182.78200000000001</v>
      </c>
    </row>
    <row r="912" spans="1:4" x14ac:dyDescent="0.25">
      <c r="A912" s="3" t="str">
        <f t="shared" si="14"/>
        <v>AXP_44603</v>
      </c>
      <c r="B912" t="s">
        <v>13</v>
      </c>
      <c r="C912" s="1">
        <v>44603</v>
      </c>
      <c r="D912">
        <v>191.81</v>
      </c>
    </row>
    <row r="913" spans="1:4" x14ac:dyDescent="0.25">
      <c r="A913" s="3" t="str">
        <f t="shared" si="14"/>
        <v>BDX_44603</v>
      </c>
      <c r="B913" t="s">
        <v>14</v>
      </c>
      <c r="C913" s="1">
        <v>44603</v>
      </c>
      <c r="D913">
        <v>269.98</v>
      </c>
    </row>
    <row r="914" spans="1:4" x14ac:dyDescent="0.25">
      <c r="A914" s="3" t="str">
        <f t="shared" si="14"/>
        <v>BF-B_44603</v>
      </c>
      <c r="B914" t="s">
        <v>15</v>
      </c>
      <c r="C914" s="1">
        <v>44603</v>
      </c>
      <c r="D914">
        <v>67.19</v>
      </c>
    </row>
    <row r="915" spans="1:4" x14ac:dyDescent="0.25">
      <c r="A915" s="3" t="str">
        <f t="shared" si="14"/>
        <v>BMY_44603</v>
      </c>
      <c r="B915" t="s">
        <v>16</v>
      </c>
      <c r="C915" s="1">
        <v>44603</v>
      </c>
      <c r="D915">
        <v>66.88</v>
      </c>
    </row>
    <row r="916" spans="1:4" x14ac:dyDescent="0.25">
      <c r="A916" s="3" t="str">
        <f t="shared" si="14"/>
        <v>BR_44603</v>
      </c>
      <c r="B916" t="s">
        <v>17</v>
      </c>
      <c r="C916" s="1">
        <v>44603</v>
      </c>
      <c r="D916">
        <v>144.62</v>
      </c>
    </row>
    <row r="917" spans="1:4" x14ac:dyDescent="0.25">
      <c r="A917" s="3" t="str">
        <f t="shared" si="14"/>
        <v>CARR_44603</v>
      </c>
      <c r="B917" t="s">
        <v>18</v>
      </c>
      <c r="C917" s="1">
        <v>44603</v>
      </c>
      <c r="D917">
        <v>45.5</v>
      </c>
    </row>
    <row r="918" spans="1:4" x14ac:dyDescent="0.25">
      <c r="A918" s="3" t="str">
        <f t="shared" si="14"/>
        <v>CDW_44603</v>
      </c>
      <c r="B918" t="s">
        <v>19</v>
      </c>
      <c r="C918" s="1">
        <v>44603</v>
      </c>
      <c r="D918">
        <v>178.22200000000001</v>
      </c>
    </row>
    <row r="919" spans="1:4" x14ac:dyDescent="0.25">
      <c r="A919" s="3" t="str">
        <f t="shared" si="14"/>
        <v>CE_44603</v>
      </c>
      <c r="B919" t="s">
        <v>20</v>
      </c>
      <c r="C919" s="1">
        <v>44603</v>
      </c>
      <c r="D919">
        <v>154.87799999999999</v>
      </c>
    </row>
    <row r="920" spans="1:4" x14ac:dyDescent="0.25">
      <c r="A920" s="3" t="str">
        <f t="shared" si="14"/>
        <v>CHTR_44603</v>
      </c>
      <c r="B920" t="s">
        <v>21</v>
      </c>
      <c r="C920" s="1">
        <v>44603</v>
      </c>
      <c r="D920">
        <v>604.73</v>
      </c>
    </row>
    <row r="921" spans="1:4" x14ac:dyDescent="0.25">
      <c r="A921" s="3" t="str">
        <f t="shared" si="14"/>
        <v>CNC_44603</v>
      </c>
      <c r="B921" t="s">
        <v>22</v>
      </c>
      <c r="C921" s="1">
        <v>44603</v>
      </c>
      <c r="D921">
        <v>83.32</v>
      </c>
    </row>
    <row r="922" spans="1:4" x14ac:dyDescent="0.25">
      <c r="A922" s="3" t="str">
        <f t="shared" si="14"/>
        <v>CNP_44603</v>
      </c>
      <c r="B922" t="s">
        <v>23</v>
      </c>
      <c r="C922" s="1">
        <v>44603</v>
      </c>
      <c r="D922">
        <v>27.227</v>
      </c>
    </row>
    <row r="923" spans="1:4" x14ac:dyDescent="0.25">
      <c r="A923" s="3" t="str">
        <f t="shared" si="14"/>
        <v>COP_44603</v>
      </c>
      <c r="B923" t="s">
        <v>24</v>
      </c>
      <c r="C923" s="1">
        <v>44603</v>
      </c>
      <c r="D923">
        <v>93.52</v>
      </c>
    </row>
    <row r="924" spans="1:4" x14ac:dyDescent="0.25">
      <c r="A924" s="3" t="str">
        <f t="shared" si="14"/>
        <v>CTAS_44603</v>
      </c>
      <c r="B924" t="s">
        <v>25</v>
      </c>
      <c r="C924" s="1">
        <v>44603</v>
      </c>
      <c r="D924">
        <v>374.58</v>
      </c>
    </row>
    <row r="925" spans="1:4" x14ac:dyDescent="0.25">
      <c r="A925" s="3" t="str">
        <f t="shared" si="14"/>
        <v>CZR_44603</v>
      </c>
      <c r="B925" t="s">
        <v>26</v>
      </c>
      <c r="C925" s="1">
        <v>44603</v>
      </c>
      <c r="D925">
        <v>83.74</v>
      </c>
    </row>
    <row r="926" spans="1:4" x14ac:dyDescent="0.25">
      <c r="A926" s="3" t="str">
        <f t="shared" si="14"/>
        <v>DG_44603</v>
      </c>
      <c r="B926" t="s">
        <v>27</v>
      </c>
      <c r="C926" s="1">
        <v>44603</v>
      </c>
      <c r="D926">
        <v>200.63</v>
      </c>
    </row>
    <row r="927" spans="1:4" x14ac:dyDescent="0.25">
      <c r="A927" s="3" t="str">
        <f t="shared" si="14"/>
        <v>DPZ_44603</v>
      </c>
      <c r="B927" t="s">
        <v>28</v>
      </c>
      <c r="C927" s="1">
        <v>44603</v>
      </c>
      <c r="D927">
        <v>431.52</v>
      </c>
    </row>
    <row r="928" spans="1:4" x14ac:dyDescent="0.25">
      <c r="A928" s="3" t="str">
        <f t="shared" si="14"/>
        <v>DRE_44603</v>
      </c>
      <c r="B928" t="s">
        <v>29</v>
      </c>
      <c r="C928" s="1">
        <v>44603</v>
      </c>
      <c r="D928">
        <v>54.927</v>
      </c>
    </row>
    <row r="929" spans="1:4" x14ac:dyDescent="0.25">
      <c r="A929" s="3" t="str">
        <f t="shared" si="14"/>
        <v>DXC_44603</v>
      </c>
      <c r="B929" t="s">
        <v>30</v>
      </c>
      <c r="C929" s="1">
        <v>44603</v>
      </c>
      <c r="D929">
        <v>36.840000000000003</v>
      </c>
    </row>
    <row r="930" spans="1:4" x14ac:dyDescent="0.25">
      <c r="A930" s="3" t="str">
        <f t="shared" si="14"/>
        <v>EWA_44603</v>
      </c>
      <c r="B930" t="s">
        <v>31</v>
      </c>
      <c r="C930" s="1">
        <v>44603</v>
      </c>
      <c r="D930">
        <v>23.66</v>
      </c>
    </row>
    <row r="931" spans="1:4" x14ac:dyDescent="0.25">
      <c r="A931" s="3" t="str">
        <f t="shared" si="14"/>
        <v>EWC_44603</v>
      </c>
      <c r="B931" t="s">
        <v>32</v>
      </c>
      <c r="C931" s="1">
        <v>44603</v>
      </c>
      <c r="D931">
        <v>38.840000000000003</v>
      </c>
    </row>
    <row r="932" spans="1:4" x14ac:dyDescent="0.25">
      <c r="A932" s="3" t="str">
        <f t="shared" si="14"/>
        <v>EWG_44603</v>
      </c>
      <c r="B932" t="s">
        <v>33</v>
      </c>
      <c r="C932" s="1">
        <v>44603</v>
      </c>
      <c r="D932">
        <v>31.57</v>
      </c>
    </row>
    <row r="933" spans="1:4" x14ac:dyDescent="0.25">
      <c r="A933" s="3" t="str">
        <f t="shared" si="14"/>
        <v>EWH_44603</v>
      </c>
      <c r="B933" t="s">
        <v>34</v>
      </c>
      <c r="C933" s="1">
        <v>44603</v>
      </c>
      <c r="D933">
        <v>24.31</v>
      </c>
    </row>
    <row r="934" spans="1:4" x14ac:dyDescent="0.25">
      <c r="A934" s="3" t="str">
        <f t="shared" si="14"/>
        <v>EWJ_44603</v>
      </c>
      <c r="B934" t="s">
        <v>35</v>
      </c>
      <c r="C934" s="1">
        <v>44603</v>
      </c>
      <c r="D934">
        <v>63.96</v>
      </c>
    </row>
    <row r="935" spans="1:4" x14ac:dyDescent="0.25">
      <c r="A935" s="3" t="str">
        <f t="shared" si="14"/>
        <v>EWL_44603</v>
      </c>
      <c r="B935" t="s">
        <v>36</v>
      </c>
      <c r="C935" s="1">
        <v>44603</v>
      </c>
      <c r="D935">
        <v>48.65</v>
      </c>
    </row>
    <row r="936" spans="1:4" x14ac:dyDescent="0.25">
      <c r="A936" s="3" t="str">
        <f t="shared" si="14"/>
        <v>EWQ_44603</v>
      </c>
      <c r="B936" t="s">
        <v>37</v>
      </c>
      <c r="C936" s="1">
        <v>44603</v>
      </c>
      <c r="D936">
        <v>37.36</v>
      </c>
    </row>
    <row r="937" spans="1:4" x14ac:dyDescent="0.25">
      <c r="A937" s="3" t="str">
        <f t="shared" si="14"/>
        <v>EWT_44603</v>
      </c>
      <c r="B937" t="s">
        <v>38</v>
      </c>
      <c r="C937" s="1">
        <v>44603</v>
      </c>
      <c r="D937">
        <v>65.260000000000005</v>
      </c>
    </row>
    <row r="938" spans="1:4" x14ac:dyDescent="0.25">
      <c r="A938" s="3" t="str">
        <f t="shared" si="14"/>
        <v>EWU_44603</v>
      </c>
      <c r="B938" t="s">
        <v>39</v>
      </c>
      <c r="C938" s="1">
        <v>44603</v>
      </c>
      <c r="D938">
        <v>34.46</v>
      </c>
    </row>
    <row r="939" spans="1:4" x14ac:dyDescent="0.25">
      <c r="A939" s="3" t="str">
        <f t="shared" si="14"/>
        <v>EWY_44603</v>
      </c>
      <c r="B939" t="s">
        <v>40</v>
      </c>
      <c r="C939" s="1">
        <v>44603</v>
      </c>
      <c r="D939">
        <v>72.900000000000006</v>
      </c>
    </row>
    <row r="940" spans="1:4" x14ac:dyDescent="0.25">
      <c r="A940" s="3" t="str">
        <f t="shared" si="14"/>
        <v>EWZ_44603</v>
      </c>
      <c r="B940" t="s">
        <v>41</v>
      </c>
      <c r="C940" s="1">
        <v>44603</v>
      </c>
      <c r="D940">
        <v>32.520000000000003</v>
      </c>
    </row>
    <row r="941" spans="1:4" x14ac:dyDescent="0.25">
      <c r="A941" s="3" t="str">
        <f t="shared" si="14"/>
        <v>FB_44603</v>
      </c>
      <c r="B941" t="s">
        <v>42</v>
      </c>
      <c r="C941" s="1">
        <v>44603</v>
      </c>
      <c r="D941">
        <v>219.55</v>
      </c>
    </row>
    <row r="942" spans="1:4" x14ac:dyDescent="0.25">
      <c r="A942" s="3" t="str">
        <f t="shared" si="14"/>
        <v>FTV_44603</v>
      </c>
      <c r="B942" t="s">
        <v>43</v>
      </c>
      <c r="C942" s="1">
        <v>44603</v>
      </c>
      <c r="D942">
        <v>65.186999999999998</v>
      </c>
    </row>
    <row r="943" spans="1:4" x14ac:dyDescent="0.25">
      <c r="A943" s="3" t="str">
        <f t="shared" si="14"/>
        <v>GOOG_44603</v>
      </c>
      <c r="B943" t="s">
        <v>44</v>
      </c>
      <c r="C943" s="1">
        <v>44603</v>
      </c>
      <c r="D943">
        <v>2682.6</v>
      </c>
    </row>
    <row r="944" spans="1:4" x14ac:dyDescent="0.25">
      <c r="A944" s="3" t="str">
        <f t="shared" si="14"/>
        <v>GPC_44603</v>
      </c>
      <c r="B944" t="s">
        <v>45</v>
      </c>
      <c r="C944" s="1">
        <v>44603</v>
      </c>
      <c r="D944">
        <v>125.782</v>
      </c>
    </row>
    <row r="945" spans="1:4" x14ac:dyDescent="0.25">
      <c r="A945" s="3" t="str">
        <f t="shared" si="14"/>
        <v>GSG_44603</v>
      </c>
      <c r="B945" t="s">
        <v>46</v>
      </c>
      <c r="C945" s="1">
        <v>44603</v>
      </c>
      <c r="D945">
        <v>19.93</v>
      </c>
    </row>
    <row r="946" spans="1:4" x14ac:dyDescent="0.25">
      <c r="A946" s="3" t="str">
        <f t="shared" si="14"/>
        <v>HIG_44603</v>
      </c>
      <c r="B946" t="s">
        <v>47</v>
      </c>
      <c r="C946" s="1">
        <v>44603</v>
      </c>
      <c r="D946">
        <v>71.150999999999996</v>
      </c>
    </row>
    <row r="947" spans="1:4" x14ac:dyDescent="0.25">
      <c r="A947" s="3" t="str">
        <f t="shared" si="14"/>
        <v>HIGH.L_44603</v>
      </c>
      <c r="B947" t="s">
        <v>48</v>
      </c>
      <c r="C947" s="1">
        <v>44603</v>
      </c>
      <c r="D947">
        <v>5.3570000000000002</v>
      </c>
    </row>
    <row r="948" spans="1:4" x14ac:dyDescent="0.25">
      <c r="A948" s="3" t="str">
        <f t="shared" si="14"/>
        <v>HST_44603</v>
      </c>
      <c r="B948" t="s">
        <v>49</v>
      </c>
      <c r="C948" s="1">
        <v>44603</v>
      </c>
      <c r="D948">
        <v>18.059999999999999</v>
      </c>
    </row>
    <row r="949" spans="1:4" x14ac:dyDescent="0.25">
      <c r="A949" s="3" t="str">
        <f t="shared" si="14"/>
        <v>HYG_44603</v>
      </c>
      <c r="B949" t="s">
        <v>50</v>
      </c>
      <c r="C949" s="1">
        <v>44603</v>
      </c>
      <c r="D949">
        <v>82.355999999999995</v>
      </c>
    </row>
    <row r="950" spans="1:4" x14ac:dyDescent="0.25">
      <c r="A950" s="3" t="str">
        <f t="shared" si="14"/>
        <v>IAU_44603</v>
      </c>
      <c r="B950" t="s">
        <v>51</v>
      </c>
      <c r="C950" s="1">
        <v>44603</v>
      </c>
      <c r="D950">
        <v>35.409999999999997</v>
      </c>
    </row>
    <row r="951" spans="1:4" x14ac:dyDescent="0.25">
      <c r="A951" s="3" t="str">
        <f t="shared" si="14"/>
        <v>ICLN_44603</v>
      </c>
      <c r="B951" t="s">
        <v>52</v>
      </c>
      <c r="C951" s="1">
        <v>44603</v>
      </c>
      <c r="D951">
        <v>17.97</v>
      </c>
    </row>
    <row r="952" spans="1:4" x14ac:dyDescent="0.25">
      <c r="A952" s="3" t="str">
        <f t="shared" si="14"/>
        <v>IEAA.L_44603</v>
      </c>
      <c r="B952" t="s">
        <v>53</v>
      </c>
      <c r="C952" s="1">
        <v>44603</v>
      </c>
      <c r="D952">
        <v>5.1459999999999999</v>
      </c>
    </row>
    <row r="953" spans="1:4" x14ac:dyDescent="0.25">
      <c r="A953" s="3" t="str">
        <f t="shared" si="14"/>
        <v>IEF_44603</v>
      </c>
      <c r="B953" t="s">
        <v>54</v>
      </c>
      <c r="C953" s="1">
        <v>44603</v>
      </c>
      <c r="D953">
        <v>111.04</v>
      </c>
    </row>
    <row r="954" spans="1:4" x14ac:dyDescent="0.25">
      <c r="A954" s="3" t="str">
        <f t="shared" si="14"/>
        <v>IEFM.L_44603</v>
      </c>
      <c r="B954" t="s">
        <v>55</v>
      </c>
      <c r="C954" s="1">
        <v>44603</v>
      </c>
      <c r="D954">
        <v>773.42499999999995</v>
      </c>
    </row>
    <row r="955" spans="1:4" x14ac:dyDescent="0.25">
      <c r="A955" s="3" t="str">
        <f t="shared" si="14"/>
        <v>IEMG_44603</v>
      </c>
      <c r="B955" t="s">
        <v>56</v>
      </c>
      <c r="C955" s="1">
        <v>44603</v>
      </c>
      <c r="D955">
        <v>59.43</v>
      </c>
    </row>
    <row r="956" spans="1:4" x14ac:dyDescent="0.25">
      <c r="A956" s="3" t="str">
        <f t="shared" si="14"/>
        <v>IEUS_44603</v>
      </c>
      <c r="B956" t="s">
        <v>57</v>
      </c>
      <c r="C956" s="1">
        <v>44603</v>
      </c>
      <c r="D956">
        <v>63.79</v>
      </c>
    </row>
    <row r="957" spans="1:4" x14ac:dyDescent="0.25">
      <c r="A957" s="3" t="str">
        <f t="shared" si="14"/>
        <v>IEVL.L_44603</v>
      </c>
      <c r="B957" t="s">
        <v>58</v>
      </c>
      <c r="C957" s="1">
        <v>44603</v>
      </c>
      <c r="D957">
        <v>7.7160000000000002</v>
      </c>
    </row>
    <row r="958" spans="1:4" x14ac:dyDescent="0.25">
      <c r="A958" s="3" t="str">
        <f t="shared" si="14"/>
        <v>IGF_44603</v>
      </c>
      <c r="B958" t="s">
        <v>59</v>
      </c>
      <c r="C958" s="1">
        <v>44603</v>
      </c>
      <c r="D958">
        <v>47.69</v>
      </c>
    </row>
    <row r="959" spans="1:4" x14ac:dyDescent="0.25">
      <c r="A959" s="3" t="str">
        <f t="shared" si="14"/>
        <v>INDA_44603</v>
      </c>
      <c r="B959" t="s">
        <v>60</v>
      </c>
      <c r="C959" s="1">
        <v>44603</v>
      </c>
      <c r="D959">
        <v>44.17</v>
      </c>
    </row>
    <row r="960" spans="1:4" x14ac:dyDescent="0.25">
      <c r="A960" s="3" t="str">
        <f t="shared" si="14"/>
        <v>IUMO.L_44603</v>
      </c>
      <c r="B960" t="s">
        <v>61</v>
      </c>
      <c r="C960" s="1">
        <v>44603</v>
      </c>
      <c r="D960">
        <v>11.45</v>
      </c>
    </row>
    <row r="961" spans="1:4" x14ac:dyDescent="0.25">
      <c r="A961" s="3" t="str">
        <f t="shared" si="14"/>
        <v>IUVL.L_44603</v>
      </c>
      <c r="B961" t="s">
        <v>62</v>
      </c>
      <c r="C961" s="1">
        <v>44603</v>
      </c>
      <c r="D961">
        <v>9.35</v>
      </c>
    </row>
    <row r="962" spans="1:4" x14ac:dyDescent="0.25">
      <c r="A962" s="3" t="str">
        <f t="shared" si="14"/>
        <v>IVV_44603</v>
      </c>
      <c r="B962" t="s">
        <v>63</v>
      </c>
      <c r="C962" s="1">
        <v>44603</v>
      </c>
      <c r="D962">
        <v>442.35</v>
      </c>
    </row>
    <row r="963" spans="1:4" x14ac:dyDescent="0.25">
      <c r="A963" s="3" t="str">
        <f t="shared" ref="A963:A1026" si="15">CONCATENATE(B963,"_",C963)</f>
        <v>IWM_44603</v>
      </c>
      <c r="B963" t="s">
        <v>64</v>
      </c>
      <c r="C963" s="1">
        <v>44603</v>
      </c>
      <c r="D963">
        <v>201.38</v>
      </c>
    </row>
    <row r="964" spans="1:4" x14ac:dyDescent="0.25">
      <c r="A964" s="3" t="str">
        <f t="shared" si="15"/>
        <v>IXN_44603</v>
      </c>
      <c r="B964" t="s">
        <v>65</v>
      </c>
      <c r="C964" s="1">
        <v>44603</v>
      </c>
      <c r="D964">
        <v>57.06</v>
      </c>
    </row>
    <row r="965" spans="1:4" x14ac:dyDescent="0.25">
      <c r="A965" s="3" t="str">
        <f t="shared" si="15"/>
        <v>JPEA.L_44603</v>
      </c>
      <c r="B965" t="s">
        <v>66</v>
      </c>
      <c r="C965" s="1">
        <v>44603</v>
      </c>
      <c r="D965">
        <v>5.6509999999999998</v>
      </c>
    </row>
    <row r="966" spans="1:4" x14ac:dyDescent="0.25">
      <c r="A966" s="3" t="str">
        <f t="shared" si="15"/>
        <v>JPM_44603</v>
      </c>
      <c r="B966" t="s">
        <v>67</v>
      </c>
      <c r="C966" s="1">
        <v>44603</v>
      </c>
      <c r="D966">
        <v>153.91999999999999</v>
      </c>
    </row>
    <row r="967" spans="1:4" x14ac:dyDescent="0.25">
      <c r="A967" s="3" t="str">
        <f t="shared" si="15"/>
        <v>KR_44603</v>
      </c>
      <c r="B967" t="s">
        <v>68</v>
      </c>
      <c r="C967" s="1">
        <v>44603</v>
      </c>
      <c r="D967">
        <v>46.06</v>
      </c>
    </row>
    <row r="968" spans="1:4" x14ac:dyDescent="0.25">
      <c r="A968" s="3" t="str">
        <f t="shared" si="15"/>
        <v>LQD_44603</v>
      </c>
      <c r="B968" t="s">
        <v>69</v>
      </c>
      <c r="C968" s="1">
        <v>44603</v>
      </c>
      <c r="D968">
        <v>124.584</v>
      </c>
    </row>
    <row r="969" spans="1:4" x14ac:dyDescent="0.25">
      <c r="A969" s="3" t="str">
        <f t="shared" si="15"/>
        <v>MCHI_44603</v>
      </c>
      <c r="B969" t="s">
        <v>70</v>
      </c>
      <c r="C969" s="1">
        <v>44603</v>
      </c>
      <c r="D969">
        <v>62.22</v>
      </c>
    </row>
    <row r="970" spans="1:4" x14ac:dyDescent="0.25">
      <c r="A970" s="3" t="str">
        <f t="shared" si="15"/>
        <v>MVEU.L_44603</v>
      </c>
      <c r="B970" t="s">
        <v>71</v>
      </c>
      <c r="C970" s="1">
        <v>44603</v>
      </c>
      <c r="D970">
        <v>52.87</v>
      </c>
    </row>
    <row r="971" spans="1:4" x14ac:dyDescent="0.25">
      <c r="A971" s="3" t="str">
        <f t="shared" si="15"/>
        <v>OGN_44603</v>
      </c>
      <c r="B971" t="s">
        <v>72</v>
      </c>
      <c r="C971" s="1">
        <v>44603</v>
      </c>
      <c r="D971">
        <v>34.450000000000003</v>
      </c>
    </row>
    <row r="972" spans="1:4" x14ac:dyDescent="0.25">
      <c r="A972" s="3" t="str">
        <f t="shared" si="15"/>
        <v>PG_44603</v>
      </c>
      <c r="B972" t="s">
        <v>73</v>
      </c>
      <c r="C972" s="1">
        <v>44603</v>
      </c>
      <c r="D972">
        <v>156.29</v>
      </c>
    </row>
    <row r="973" spans="1:4" x14ac:dyDescent="0.25">
      <c r="A973" s="3" t="str">
        <f t="shared" si="15"/>
        <v>PPL_44603</v>
      </c>
      <c r="B973" t="s">
        <v>74</v>
      </c>
      <c r="C973" s="1">
        <v>44603</v>
      </c>
      <c r="D973">
        <v>28.66</v>
      </c>
    </row>
    <row r="974" spans="1:4" x14ac:dyDescent="0.25">
      <c r="A974" s="3" t="str">
        <f t="shared" si="15"/>
        <v>PRU_44603</v>
      </c>
      <c r="B974" t="s">
        <v>75</v>
      </c>
      <c r="C974" s="1">
        <v>44603</v>
      </c>
      <c r="D974">
        <v>118.66</v>
      </c>
    </row>
    <row r="975" spans="1:4" x14ac:dyDescent="0.25">
      <c r="A975" s="3" t="str">
        <f t="shared" si="15"/>
        <v>PYPL_44603</v>
      </c>
      <c r="B975" t="s">
        <v>76</v>
      </c>
      <c r="C975" s="1">
        <v>44603</v>
      </c>
      <c r="D975">
        <v>115.29</v>
      </c>
    </row>
    <row r="976" spans="1:4" x14ac:dyDescent="0.25">
      <c r="A976" s="3" t="str">
        <f t="shared" si="15"/>
        <v>RE_44603</v>
      </c>
      <c r="B976" t="s">
        <v>77</v>
      </c>
      <c r="C976" s="1">
        <v>44603</v>
      </c>
      <c r="D976">
        <v>294.93</v>
      </c>
    </row>
    <row r="977" spans="1:4" x14ac:dyDescent="0.25">
      <c r="A977" s="3" t="str">
        <f t="shared" si="15"/>
        <v>REET_44603</v>
      </c>
      <c r="B977" t="s">
        <v>78</v>
      </c>
      <c r="C977" s="1">
        <v>44603</v>
      </c>
      <c r="D977">
        <v>27.9</v>
      </c>
    </row>
    <row r="978" spans="1:4" x14ac:dyDescent="0.25">
      <c r="A978" s="3" t="str">
        <f t="shared" si="15"/>
        <v>ROL_44603</v>
      </c>
      <c r="B978" t="s">
        <v>79</v>
      </c>
      <c r="C978" s="1">
        <v>44603</v>
      </c>
      <c r="D978">
        <v>30.73</v>
      </c>
    </row>
    <row r="979" spans="1:4" x14ac:dyDescent="0.25">
      <c r="A979" s="3" t="str">
        <f t="shared" si="15"/>
        <v>ROST_44603</v>
      </c>
      <c r="B979" t="s">
        <v>80</v>
      </c>
      <c r="C979" s="1">
        <v>44603</v>
      </c>
      <c r="D979">
        <v>94.27</v>
      </c>
    </row>
    <row r="980" spans="1:4" x14ac:dyDescent="0.25">
      <c r="A980" s="3" t="str">
        <f t="shared" si="15"/>
        <v>SEGA.L_44603</v>
      </c>
      <c r="B980" t="s">
        <v>81</v>
      </c>
      <c r="C980" s="1">
        <v>44603</v>
      </c>
      <c r="D980">
        <v>105.8</v>
      </c>
    </row>
    <row r="981" spans="1:4" x14ac:dyDescent="0.25">
      <c r="A981" s="3" t="str">
        <f t="shared" si="15"/>
        <v>SHY_44603</v>
      </c>
      <c r="B981" t="s">
        <v>82</v>
      </c>
      <c r="C981" s="1">
        <v>44603</v>
      </c>
      <c r="D981">
        <v>84.424999999999997</v>
      </c>
    </row>
    <row r="982" spans="1:4" x14ac:dyDescent="0.25">
      <c r="A982" s="3" t="str">
        <f t="shared" si="15"/>
        <v>SLV_44603</v>
      </c>
      <c r="B982" t="s">
        <v>83</v>
      </c>
      <c r="C982" s="1">
        <v>44603</v>
      </c>
      <c r="D982">
        <v>21.83</v>
      </c>
    </row>
    <row r="983" spans="1:4" x14ac:dyDescent="0.25">
      <c r="A983" s="3" t="str">
        <f t="shared" si="15"/>
        <v>SPMV.L_44603</v>
      </c>
      <c r="B983" t="s">
        <v>84</v>
      </c>
      <c r="C983" s="1">
        <v>44603</v>
      </c>
      <c r="D983">
        <v>79.42</v>
      </c>
    </row>
    <row r="984" spans="1:4" x14ac:dyDescent="0.25">
      <c r="A984" s="3" t="str">
        <f t="shared" si="15"/>
        <v>TLT_44603</v>
      </c>
      <c r="B984" t="s">
        <v>85</v>
      </c>
      <c r="C984" s="1">
        <v>44603</v>
      </c>
      <c r="D984">
        <v>138.06700000000001</v>
      </c>
    </row>
    <row r="985" spans="1:4" x14ac:dyDescent="0.25">
      <c r="A985" s="3" t="str">
        <f t="shared" si="15"/>
        <v>UNH_44603</v>
      </c>
      <c r="B985" t="s">
        <v>86</v>
      </c>
      <c r="C985" s="1">
        <v>44603</v>
      </c>
      <c r="D985">
        <v>478.13</v>
      </c>
    </row>
    <row r="986" spans="1:4" x14ac:dyDescent="0.25">
      <c r="A986" s="3" t="str">
        <f t="shared" si="15"/>
        <v>URI_44603</v>
      </c>
      <c r="B986" t="s">
        <v>87</v>
      </c>
      <c r="C986" s="1">
        <v>44603</v>
      </c>
      <c r="D986">
        <v>312.91000000000003</v>
      </c>
    </row>
    <row r="987" spans="1:4" x14ac:dyDescent="0.25">
      <c r="A987" s="3" t="str">
        <f t="shared" si="15"/>
        <v>V_44603</v>
      </c>
      <c r="B987" t="s">
        <v>88</v>
      </c>
      <c r="C987" s="1">
        <v>44603</v>
      </c>
      <c r="D987">
        <v>224.69</v>
      </c>
    </row>
    <row r="988" spans="1:4" x14ac:dyDescent="0.25">
      <c r="A988" s="3" t="str">
        <f t="shared" si="15"/>
        <v>VRSK_44603</v>
      </c>
      <c r="B988" t="s">
        <v>89</v>
      </c>
      <c r="C988" s="1">
        <v>44603</v>
      </c>
      <c r="D988">
        <v>192.91</v>
      </c>
    </row>
    <row r="989" spans="1:4" x14ac:dyDescent="0.25">
      <c r="A989" s="3" t="str">
        <f t="shared" si="15"/>
        <v>VXX_44603</v>
      </c>
      <c r="B989" t="s">
        <v>90</v>
      </c>
      <c r="C989" s="1">
        <v>44603</v>
      </c>
      <c r="D989">
        <v>23.24</v>
      </c>
    </row>
    <row r="990" spans="1:4" x14ac:dyDescent="0.25">
      <c r="A990" s="3" t="str">
        <f t="shared" si="15"/>
        <v>WRK_44603</v>
      </c>
      <c r="B990" t="s">
        <v>91</v>
      </c>
      <c r="C990" s="1">
        <v>44603</v>
      </c>
      <c r="D990">
        <v>46.46</v>
      </c>
    </row>
    <row r="991" spans="1:4" x14ac:dyDescent="0.25">
      <c r="A991" s="3" t="str">
        <f t="shared" si="15"/>
        <v>XLB_44603</v>
      </c>
      <c r="B991" t="s">
        <v>92</v>
      </c>
      <c r="C991" s="1">
        <v>44603</v>
      </c>
      <c r="D991">
        <v>84</v>
      </c>
    </row>
    <row r="992" spans="1:4" x14ac:dyDescent="0.25">
      <c r="A992" s="3" t="str">
        <f t="shared" si="15"/>
        <v>XLC_44603</v>
      </c>
      <c r="B992" t="s">
        <v>93</v>
      </c>
      <c r="C992" s="1">
        <v>44603</v>
      </c>
      <c r="D992">
        <v>69.31</v>
      </c>
    </row>
    <row r="993" spans="1:4" x14ac:dyDescent="0.25">
      <c r="A993" s="3" t="str">
        <f t="shared" si="15"/>
        <v>XLE_44603</v>
      </c>
      <c r="B993" t="s">
        <v>94</v>
      </c>
      <c r="C993" s="1">
        <v>44603</v>
      </c>
      <c r="D993">
        <v>70.41</v>
      </c>
    </row>
    <row r="994" spans="1:4" x14ac:dyDescent="0.25">
      <c r="A994" s="3" t="str">
        <f t="shared" si="15"/>
        <v>XLF_44603</v>
      </c>
      <c r="B994" t="s">
        <v>95</v>
      </c>
      <c r="C994" s="1">
        <v>44603</v>
      </c>
      <c r="D994">
        <v>40.11</v>
      </c>
    </row>
    <row r="995" spans="1:4" x14ac:dyDescent="0.25">
      <c r="A995" s="3" t="str">
        <f t="shared" si="15"/>
        <v>XLI_44603</v>
      </c>
      <c r="B995" t="s">
        <v>96</v>
      </c>
      <c r="C995" s="1">
        <v>44603</v>
      </c>
      <c r="D995">
        <v>99.36</v>
      </c>
    </row>
    <row r="996" spans="1:4" x14ac:dyDescent="0.25">
      <c r="A996" s="3" t="str">
        <f t="shared" si="15"/>
        <v>XLK_44603</v>
      </c>
      <c r="B996" t="s">
        <v>97</v>
      </c>
      <c r="C996" s="1">
        <v>44603</v>
      </c>
      <c r="D996">
        <v>154.88999999999999</v>
      </c>
    </row>
    <row r="997" spans="1:4" x14ac:dyDescent="0.25">
      <c r="A997" s="3" t="str">
        <f t="shared" si="15"/>
        <v>XLP_44603</v>
      </c>
      <c r="B997" t="s">
        <v>98</v>
      </c>
      <c r="C997" s="1">
        <v>44603</v>
      </c>
      <c r="D997">
        <v>75.25</v>
      </c>
    </row>
    <row r="998" spans="1:4" x14ac:dyDescent="0.25">
      <c r="A998" s="3" t="str">
        <f t="shared" si="15"/>
        <v>XLU_44603</v>
      </c>
      <c r="B998" t="s">
        <v>99</v>
      </c>
      <c r="C998" s="1">
        <v>44603</v>
      </c>
      <c r="D998">
        <v>67.03</v>
      </c>
    </row>
    <row r="999" spans="1:4" x14ac:dyDescent="0.25">
      <c r="A999" s="3" t="str">
        <f t="shared" si="15"/>
        <v>XLV_44603</v>
      </c>
      <c r="B999" t="s">
        <v>100</v>
      </c>
      <c r="C999" s="1">
        <v>44603</v>
      </c>
      <c r="D999">
        <v>130.25</v>
      </c>
    </row>
    <row r="1000" spans="1:4" x14ac:dyDescent="0.25">
      <c r="A1000" s="3" t="str">
        <f t="shared" si="15"/>
        <v>XLY_44603</v>
      </c>
      <c r="B1000" t="s">
        <v>101</v>
      </c>
      <c r="C1000" s="1">
        <v>44603</v>
      </c>
      <c r="D1000">
        <v>180.48</v>
      </c>
    </row>
    <row r="1001" spans="1:4" x14ac:dyDescent="0.25">
      <c r="A1001" s="3" t="str">
        <f t="shared" si="15"/>
        <v>XOM_44603</v>
      </c>
      <c r="B1001" t="s">
        <v>102</v>
      </c>
      <c r="C1001" s="1">
        <v>44603</v>
      </c>
      <c r="D1001">
        <v>80.209999999999994</v>
      </c>
    </row>
    <row r="1002" spans="1:4" x14ac:dyDescent="0.25">
      <c r="A1002" s="3" t="str">
        <f t="shared" si="15"/>
        <v>ABBV_44606</v>
      </c>
      <c r="B1002" t="s">
        <v>3</v>
      </c>
      <c r="C1002" s="1">
        <v>44606</v>
      </c>
      <c r="D1002">
        <v>143</v>
      </c>
    </row>
    <row r="1003" spans="1:4" x14ac:dyDescent="0.25">
      <c r="A1003" s="3" t="str">
        <f t="shared" si="15"/>
        <v>ACN_44606</v>
      </c>
      <c r="B1003" t="s">
        <v>4</v>
      </c>
      <c r="C1003" s="1">
        <v>44606</v>
      </c>
      <c r="D1003">
        <v>326.13</v>
      </c>
    </row>
    <row r="1004" spans="1:4" x14ac:dyDescent="0.25">
      <c r="A1004" s="3" t="str">
        <f t="shared" si="15"/>
        <v>AEP_44606</v>
      </c>
      <c r="B1004" t="s">
        <v>5</v>
      </c>
      <c r="C1004" s="1">
        <v>44606</v>
      </c>
      <c r="D1004">
        <v>86.18</v>
      </c>
    </row>
    <row r="1005" spans="1:4" x14ac:dyDescent="0.25">
      <c r="A1005" s="3" t="str">
        <f t="shared" si="15"/>
        <v>AIZ_44606</v>
      </c>
      <c r="B1005" t="s">
        <v>6</v>
      </c>
      <c r="C1005" s="1">
        <v>44606</v>
      </c>
      <c r="D1005">
        <v>161.316</v>
      </c>
    </row>
    <row r="1006" spans="1:4" x14ac:dyDescent="0.25">
      <c r="A1006" s="3" t="str">
        <f t="shared" si="15"/>
        <v>ALLE_44606</v>
      </c>
      <c r="B1006" t="s">
        <v>7</v>
      </c>
      <c r="C1006" s="1">
        <v>44606</v>
      </c>
      <c r="D1006">
        <v>118.33</v>
      </c>
    </row>
    <row r="1007" spans="1:4" x14ac:dyDescent="0.25">
      <c r="A1007" s="3" t="str">
        <f t="shared" si="15"/>
        <v>AMAT_44606</v>
      </c>
      <c r="B1007" t="s">
        <v>8</v>
      </c>
      <c r="C1007" s="1">
        <v>44606</v>
      </c>
      <c r="D1007">
        <v>131.62299999999999</v>
      </c>
    </row>
    <row r="1008" spans="1:4" x14ac:dyDescent="0.25">
      <c r="A1008" s="3" t="str">
        <f t="shared" si="15"/>
        <v>AMP_44606</v>
      </c>
      <c r="B1008" t="s">
        <v>9</v>
      </c>
      <c r="C1008" s="1">
        <v>44606</v>
      </c>
      <c r="D1008">
        <v>300.95</v>
      </c>
    </row>
    <row r="1009" spans="1:4" x14ac:dyDescent="0.25">
      <c r="A1009" s="3" t="str">
        <f t="shared" si="15"/>
        <v>AMZN_44606</v>
      </c>
      <c r="B1009" t="s">
        <v>10</v>
      </c>
      <c r="C1009" s="1">
        <v>44606</v>
      </c>
      <c r="D1009">
        <v>3103.34</v>
      </c>
    </row>
    <row r="1010" spans="1:4" x14ac:dyDescent="0.25">
      <c r="A1010" s="3" t="str">
        <f t="shared" si="15"/>
        <v>AVB_44606</v>
      </c>
      <c r="B1010" t="s">
        <v>11</v>
      </c>
      <c r="C1010" s="1">
        <v>44606</v>
      </c>
      <c r="D1010">
        <v>238.15</v>
      </c>
    </row>
    <row r="1011" spans="1:4" x14ac:dyDescent="0.25">
      <c r="A1011" s="3" t="str">
        <f t="shared" si="15"/>
        <v>AVY_44606</v>
      </c>
      <c r="B1011" t="s">
        <v>12</v>
      </c>
      <c r="C1011" s="1">
        <v>44606</v>
      </c>
      <c r="D1011">
        <v>181.078</v>
      </c>
    </row>
    <row r="1012" spans="1:4" x14ac:dyDescent="0.25">
      <c r="A1012" s="3" t="str">
        <f t="shared" si="15"/>
        <v>AXP_44606</v>
      </c>
      <c r="B1012" t="s">
        <v>13</v>
      </c>
      <c r="C1012" s="1">
        <v>44606</v>
      </c>
      <c r="D1012">
        <v>192.35</v>
      </c>
    </row>
    <row r="1013" spans="1:4" x14ac:dyDescent="0.25">
      <c r="A1013" s="3" t="str">
        <f t="shared" si="15"/>
        <v>BDX_44606</v>
      </c>
      <c r="B1013" t="s">
        <v>14</v>
      </c>
      <c r="C1013" s="1">
        <v>44606</v>
      </c>
      <c r="D1013">
        <v>268.89999999999998</v>
      </c>
    </row>
    <row r="1014" spans="1:4" x14ac:dyDescent="0.25">
      <c r="A1014" s="3" t="str">
        <f t="shared" si="15"/>
        <v>BF-B_44606</v>
      </c>
      <c r="B1014" t="s">
        <v>15</v>
      </c>
      <c r="C1014" s="1">
        <v>44606</v>
      </c>
      <c r="D1014">
        <v>66.37</v>
      </c>
    </row>
    <row r="1015" spans="1:4" x14ac:dyDescent="0.25">
      <c r="A1015" s="3" t="str">
        <f t="shared" si="15"/>
        <v>BMY_44606</v>
      </c>
      <c r="B1015" t="s">
        <v>16</v>
      </c>
      <c r="C1015" s="1">
        <v>44606</v>
      </c>
      <c r="D1015">
        <v>66.81</v>
      </c>
    </row>
    <row r="1016" spans="1:4" x14ac:dyDescent="0.25">
      <c r="A1016" s="3" t="str">
        <f t="shared" si="15"/>
        <v>BR_44606</v>
      </c>
      <c r="B1016" t="s">
        <v>17</v>
      </c>
      <c r="C1016" s="1">
        <v>44606</v>
      </c>
      <c r="D1016">
        <v>144.84</v>
      </c>
    </row>
    <row r="1017" spans="1:4" x14ac:dyDescent="0.25">
      <c r="A1017" s="3" t="str">
        <f t="shared" si="15"/>
        <v>CARR_44606</v>
      </c>
      <c r="B1017" t="s">
        <v>18</v>
      </c>
      <c r="C1017" s="1">
        <v>44606</v>
      </c>
      <c r="D1017">
        <v>44.79</v>
      </c>
    </row>
    <row r="1018" spans="1:4" x14ac:dyDescent="0.25">
      <c r="A1018" s="3" t="str">
        <f t="shared" si="15"/>
        <v>CDW_44606</v>
      </c>
      <c r="B1018" t="s">
        <v>19</v>
      </c>
      <c r="C1018" s="1">
        <v>44606</v>
      </c>
      <c r="D1018">
        <v>175.57900000000001</v>
      </c>
    </row>
    <row r="1019" spans="1:4" x14ac:dyDescent="0.25">
      <c r="A1019" s="3" t="str">
        <f t="shared" si="15"/>
        <v>CE_44606</v>
      </c>
      <c r="B1019" t="s">
        <v>20</v>
      </c>
      <c r="C1019" s="1">
        <v>44606</v>
      </c>
      <c r="D1019">
        <v>153.48400000000001</v>
      </c>
    </row>
    <row r="1020" spans="1:4" x14ac:dyDescent="0.25">
      <c r="A1020" s="3" t="str">
        <f t="shared" si="15"/>
        <v>CHTR_44606</v>
      </c>
      <c r="B1020" t="s">
        <v>21</v>
      </c>
      <c r="C1020" s="1">
        <v>44606</v>
      </c>
      <c r="D1020">
        <v>607.94000000000005</v>
      </c>
    </row>
    <row r="1021" spans="1:4" x14ac:dyDescent="0.25">
      <c r="A1021" s="3" t="str">
        <f t="shared" si="15"/>
        <v>CNC_44606</v>
      </c>
      <c r="B1021" t="s">
        <v>22</v>
      </c>
      <c r="C1021" s="1">
        <v>44606</v>
      </c>
      <c r="D1021">
        <v>82.01</v>
      </c>
    </row>
    <row r="1022" spans="1:4" x14ac:dyDescent="0.25">
      <c r="A1022" s="3" t="str">
        <f t="shared" si="15"/>
        <v>CNP_44606</v>
      </c>
      <c r="B1022" t="s">
        <v>23</v>
      </c>
      <c r="C1022" s="1">
        <v>44606</v>
      </c>
      <c r="D1022">
        <v>26.74</v>
      </c>
    </row>
    <row r="1023" spans="1:4" x14ac:dyDescent="0.25">
      <c r="A1023" s="3" t="str">
        <f t="shared" si="15"/>
        <v>COP_44606</v>
      </c>
      <c r="B1023" t="s">
        <v>24</v>
      </c>
      <c r="C1023" s="1">
        <v>44606</v>
      </c>
      <c r="D1023">
        <v>91.55</v>
      </c>
    </row>
    <row r="1024" spans="1:4" x14ac:dyDescent="0.25">
      <c r="A1024" s="3" t="str">
        <f t="shared" si="15"/>
        <v>CTAS_44606</v>
      </c>
      <c r="B1024" t="s">
        <v>25</v>
      </c>
      <c r="C1024" s="1">
        <v>44606</v>
      </c>
      <c r="D1024">
        <v>370.5</v>
      </c>
    </row>
    <row r="1025" spans="1:4" x14ac:dyDescent="0.25">
      <c r="A1025" s="3" t="str">
        <f t="shared" si="15"/>
        <v>CZR_44606</v>
      </c>
      <c r="B1025" t="s">
        <v>26</v>
      </c>
      <c r="C1025" s="1">
        <v>44606</v>
      </c>
      <c r="D1025">
        <v>81.23</v>
      </c>
    </row>
    <row r="1026" spans="1:4" x14ac:dyDescent="0.25">
      <c r="A1026" s="3" t="str">
        <f t="shared" si="15"/>
        <v>DG_44606</v>
      </c>
      <c r="B1026" t="s">
        <v>27</v>
      </c>
      <c r="C1026" s="1">
        <v>44606</v>
      </c>
      <c r="D1026">
        <v>200.61</v>
      </c>
    </row>
    <row r="1027" spans="1:4" x14ac:dyDescent="0.25">
      <c r="A1027" s="3" t="str">
        <f t="shared" ref="A1027:A1090" si="16">CONCATENATE(B1027,"_",C1027)</f>
        <v>DPZ_44606</v>
      </c>
      <c r="B1027" t="s">
        <v>28</v>
      </c>
      <c r="C1027" s="1">
        <v>44606</v>
      </c>
      <c r="D1027">
        <v>430.71</v>
      </c>
    </row>
    <row r="1028" spans="1:4" x14ac:dyDescent="0.25">
      <c r="A1028" s="3" t="str">
        <f t="shared" si="16"/>
        <v>DRE_44606</v>
      </c>
      <c r="B1028" t="s">
        <v>29</v>
      </c>
      <c r="C1028" s="1">
        <v>44606</v>
      </c>
      <c r="D1028">
        <v>54.27</v>
      </c>
    </row>
    <row r="1029" spans="1:4" x14ac:dyDescent="0.25">
      <c r="A1029" s="3" t="str">
        <f t="shared" si="16"/>
        <v>DXC_44606</v>
      </c>
      <c r="B1029" t="s">
        <v>30</v>
      </c>
      <c r="C1029" s="1">
        <v>44606</v>
      </c>
      <c r="D1029">
        <v>36.68</v>
      </c>
    </row>
    <row r="1030" spans="1:4" x14ac:dyDescent="0.25">
      <c r="A1030" s="3" t="str">
        <f t="shared" si="16"/>
        <v>EWA_44606</v>
      </c>
      <c r="B1030" t="s">
        <v>31</v>
      </c>
      <c r="C1030" s="1">
        <v>44606</v>
      </c>
      <c r="D1030">
        <v>23.71</v>
      </c>
    </row>
    <row r="1031" spans="1:4" x14ac:dyDescent="0.25">
      <c r="A1031" s="3" t="str">
        <f t="shared" si="16"/>
        <v>EWC_44606</v>
      </c>
      <c r="B1031" t="s">
        <v>32</v>
      </c>
      <c r="C1031" s="1">
        <v>44606</v>
      </c>
      <c r="D1031">
        <v>38.51</v>
      </c>
    </row>
    <row r="1032" spans="1:4" x14ac:dyDescent="0.25">
      <c r="A1032" s="3" t="str">
        <f t="shared" si="16"/>
        <v>EWG_44606</v>
      </c>
      <c r="B1032" t="s">
        <v>33</v>
      </c>
      <c r="C1032" s="1">
        <v>44606</v>
      </c>
      <c r="D1032">
        <v>31.23</v>
      </c>
    </row>
    <row r="1033" spans="1:4" x14ac:dyDescent="0.25">
      <c r="A1033" s="3" t="str">
        <f t="shared" si="16"/>
        <v>EWH_44606</v>
      </c>
      <c r="B1033" t="s">
        <v>34</v>
      </c>
      <c r="C1033" s="1">
        <v>44606</v>
      </c>
      <c r="D1033">
        <v>24.16</v>
      </c>
    </row>
    <row r="1034" spans="1:4" x14ac:dyDescent="0.25">
      <c r="A1034" s="3" t="str">
        <f t="shared" si="16"/>
        <v>EWJ_44606</v>
      </c>
      <c r="B1034" t="s">
        <v>35</v>
      </c>
      <c r="C1034" s="1">
        <v>44606</v>
      </c>
      <c r="D1034">
        <v>63.96</v>
      </c>
    </row>
    <row r="1035" spans="1:4" x14ac:dyDescent="0.25">
      <c r="A1035" s="3" t="str">
        <f t="shared" si="16"/>
        <v>EWL_44606</v>
      </c>
      <c r="B1035" t="s">
        <v>36</v>
      </c>
      <c r="C1035" s="1">
        <v>44606</v>
      </c>
      <c r="D1035">
        <v>48.21</v>
      </c>
    </row>
    <row r="1036" spans="1:4" x14ac:dyDescent="0.25">
      <c r="A1036" s="3" t="str">
        <f t="shared" si="16"/>
        <v>EWQ_44606</v>
      </c>
      <c r="B1036" t="s">
        <v>37</v>
      </c>
      <c r="C1036" s="1">
        <v>44606</v>
      </c>
      <c r="D1036">
        <v>36.97</v>
      </c>
    </row>
    <row r="1037" spans="1:4" x14ac:dyDescent="0.25">
      <c r="A1037" s="3" t="str">
        <f t="shared" si="16"/>
        <v>EWT_44606</v>
      </c>
      <c r="B1037" t="s">
        <v>38</v>
      </c>
      <c r="C1037" s="1">
        <v>44606</v>
      </c>
      <c r="D1037">
        <v>64.599999999999994</v>
      </c>
    </row>
    <row r="1038" spans="1:4" x14ac:dyDescent="0.25">
      <c r="A1038" s="3" t="str">
        <f t="shared" si="16"/>
        <v>EWU_44606</v>
      </c>
      <c r="B1038" t="s">
        <v>39</v>
      </c>
      <c r="C1038" s="1">
        <v>44606</v>
      </c>
      <c r="D1038">
        <v>34.1</v>
      </c>
    </row>
    <row r="1039" spans="1:4" x14ac:dyDescent="0.25">
      <c r="A1039" s="3" t="str">
        <f t="shared" si="16"/>
        <v>EWY_44606</v>
      </c>
      <c r="B1039" t="s">
        <v>40</v>
      </c>
      <c r="C1039" s="1">
        <v>44606</v>
      </c>
      <c r="D1039">
        <v>72.239999999999995</v>
      </c>
    </row>
    <row r="1040" spans="1:4" x14ac:dyDescent="0.25">
      <c r="A1040" s="3" t="str">
        <f t="shared" si="16"/>
        <v>EWZ_44606</v>
      </c>
      <c r="B1040" t="s">
        <v>41</v>
      </c>
      <c r="C1040" s="1">
        <v>44606</v>
      </c>
      <c r="D1040">
        <v>32.770000000000003</v>
      </c>
    </row>
    <row r="1041" spans="1:4" x14ac:dyDescent="0.25">
      <c r="A1041" s="3" t="str">
        <f t="shared" si="16"/>
        <v>FB_44606</v>
      </c>
      <c r="B1041" t="s">
        <v>42</v>
      </c>
      <c r="C1041" s="1">
        <v>44606</v>
      </c>
      <c r="D1041">
        <v>217.7</v>
      </c>
    </row>
    <row r="1042" spans="1:4" x14ac:dyDescent="0.25">
      <c r="A1042" s="3" t="str">
        <f t="shared" si="16"/>
        <v>FTV_44606</v>
      </c>
      <c r="B1042" t="s">
        <v>43</v>
      </c>
      <c r="C1042" s="1">
        <v>44606</v>
      </c>
      <c r="D1042">
        <v>64.977000000000004</v>
      </c>
    </row>
    <row r="1043" spans="1:4" x14ac:dyDescent="0.25">
      <c r="A1043" s="3" t="str">
        <f t="shared" si="16"/>
        <v>GOOG_44606</v>
      </c>
      <c r="B1043" t="s">
        <v>44</v>
      </c>
      <c r="C1043" s="1">
        <v>44606</v>
      </c>
      <c r="D1043">
        <v>2706</v>
      </c>
    </row>
    <row r="1044" spans="1:4" x14ac:dyDescent="0.25">
      <c r="A1044" s="3" t="str">
        <f t="shared" si="16"/>
        <v>GPC_44606</v>
      </c>
      <c r="B1044" t="s">
        <v>45</v>
      </c>
      <c r="C1044" s="1">
        <v>44606</v>
      </c>
      <c r="D1044">
        <v>126.15</v>
      </c>
    </row>
    <row r="1045" spans="1:4" x14ac:dyDescent="0.25">
      <c r="A1045" s="3" t="str">
        <f t="shared" si="16"/>
        <v>GSG_44606</v>
      </c>
      <c r="B1045" t="s">
        <v>46</v>
      </c>
      <c r="C1045" s="1">
        <v>44606</v>
      </c>
      <c r="D1045">
        <v>20.059999999999999</v>
      </c>
    </row>
    <row r="1046" spans="1:4" x14ac:dyDescent="0.25">
      <c r="A1046" s="3" t="str">
        <f t="shared" si="16"/>
        <v>HIG_44606</v>
      </c>
      <c r="B1046" t="s">
        <v>47</v>
      </c>
      <c r="C1046" s="1">
        <v>44606</v>
      </c>
      <c r="D1046">
        <v>69.281000000000006</v>
      </c>
    </row>
    <row r="1047" spans="1:4" x14ac:dyDescent="0.25">
      <c r="A1047" s="3" t="str">
        <f t="shared" si="16"/>
        <v>HIGH.L_44606</v>
      </c>
      <c r="B1047" t="s">
        <v>48</v>
      </c>
      <c r="C1047" s="1">
        <v>44606</v>
      </c>
      <c r="D1047">
        <v>5.3449999999999998</v>
      </c>
    </row>
    <row r="1048" spans="1:4" x14ac:dyDescent="0.25">
      <c r="A1048" s="3" t="str">
        <f t="shared" si="16"/>
        <v>HST_44606</v>
      </c>
      <c r="B1048" t="s">
        <v>49</v>
      </c>
      <c r="C1048" s="1">
        <v>44606</v>
      </c>
      <c r="D1048">
        <v>17.93</v>
      </c>
    </row>
    <row r="1049" spans="1:4" x14ac:dyDescent="0.25">
      <c r="A1049" s="3" t="str">
        <f t="shared" si="16"/>
        <v>HYG_44606</v>
      </c>
      <c r="B1049" t="s">
        <v>50</v>
      </c>
      <c r="C1049" s="1">
        <v>44606</v>
      </c>
      <c r="D1049">
        <v>82.216999999999999</v>
      </c>
    </row>
    <row r="1050" spans="1:4" x14ac:dyDescent="0.25">
      <c r="A1050" s="3" t="str">
        <f t="shared" si="16"/>
        <v>IAU_44606</v>
      </c>
      <c r="B1050" t="s">
        <v>51</v>
      </c>
      <c r="C1050" s="1">
        <v>44606</v>
      </c>
      <c r="D1050">
        <v>35.58</v>
      </c>
    </row>
    <row r="1051" spans="1:4" x14ac:dyDescent="0.25">
      <c r="A1051" s="3" t="str">
        <f t="shared" si="16"/>
        <v>ICLN_44606</v>
      </c>
      <c r="B1051" t="s">
        <v>52</v>
      </c>
      <c r="C1051" s="1">
        <v>44606</v>
      </c>
      <c r="D1051">
        <v>17.829999999999998</v>
      </c>
    </row>
    <row r="1052" spans="1:4" x14ac:dyDescent="0.25">
      <c r="A1052" s="3" t="str">
        <f t="shared" si="16"/>
        <v>IEAA.L_44606</v>
      </c>
      <c r="B1052" t="s">
        <v>53</v>
      </c>
      <c r="C1052" s="1">
        <v>44606</v>
      </c>
      <c r="D1052">
        <v>5.149</v>
      </c>
    </row>
    <row r="1053" spans="1:4" x14ac:dyDescent="0.25">
      <c r="A1053" s="3" t="str">
        <f t="shared" si="16"/>
        <v>IEF_44606</v>
      </c>
      <c r="B1053" t="s">
        <v>54</v>
      </c>
      <c r="C1053" s="1">
        <v>44606</v>
      </c>
      <c r="D1053">
        <v>110.271</v>
      </c>
    </row>
    <row r="1054" spans="1:4" x14ac:dyDescent="0.25">
      <c r="A1054" s="3" t="str">
        <f t="shared" si="16"/>
        <v>IEFM.L_44606</v>
      </c>
      <c r="B1054" t="s">
        <v>55</v>
      </c>
      <c r="C1054" s="1">
        <v>44606</v>
      </c>
      <c r="D1054">
        <v>753.7</v>
      </c>
    </row>
    <row r="1055" spans="1:4" x14ac:dyDescent="0.25">
      <c r="A1055" s="3" t="str">
        <f t="shared" si="16"/>
        <v>IEMG_44606</v>
      </c>
      <c r="B1055" t="s">
        <v>56</v>
      </c>
      <c r="C1055" s="1">
        <v>44606</v>
      </c>
      <c r="D1055">
        <v>59</v>
      </c>
    </row>
    <row r="1056" spans="1:4" x14ac:dyDescent="0.25">
      <c r="A1056" s="3" t="str">
        <f t="shared" si="16"/>
        <v>IEUS_44606</v>
      </c>
      <c r="B1056" t="s">
        <v>57</v>
      </c>
      <c r="C1056" s="1">
        <v>44606</v>
      </c>
      <c r="D1056">
        <v>63.11</v>
      </c>
    </row>
    <row r="1057" spans="1:4" x14ac:dyDescent="0.25">
      <c r="A1057" s="3" t="str">
        <f t="shared" si="16"/>
        <v>IEVL.L_44606</v>
      </c>
      <c r="B1057" t="s">
        <v>58</v>
      </c>
      <c r="C1057" s="1">
        <v>44606</v>
      </c>
      <c r="D1057">
        <v>7.5670000000000002</v>
      </c>
    </row>
    <row r="1058" spans="1:4" x14ac:dyDescent="0.25">
      <c r="A1058" s="3" t="str">
        <f t="shared" si="16"/>
        <v>IGF_44606</v>
      </c>
      <c r="B1058" t="s">
        <v>59</v>
      </c>
      <c r="C1058" s="1">
        <v>44606</v>
      </c>
      <c r="D1058">
        <v>47.12</v>
      </c>
    </row>
    <row r="1059" spans="1:4" x14ac:dyDescent="0.25">
      <c r="A1059" s="3" t="str">
        <f t="shared" si="16"/>
        <v>INDA_44606</v>
      </c>
      <c r="B1059" t="s">
        <v>60</v>
      </c>
      <c r="C1059" s="1">
        <v>44606</v>
      </c>
      <c r="D1059">
        <v>43.4</v>
      </c>
    </row>
    <row r="1060" spans="1:4" x14ac:dyDescent="0.25">
      <c r="A1060" s="3" t="str">
        <f t="shared" si="16"/>
        <v>IUMO.L_44606</v>
      </c>
      <c r="B1060" t="s">
        <v>61</v>
      </c>
      <c r="C1060" s="1">
        <v>44606</v>
      </c>
      <c r="D1060">
        <v>11.175000000000001</v>
      </c>
    </row>
    <row r="1061" spans="1:4" x14ac:dyDescent="0.25">
      <c r="A1061" s="3" t="str">
        <f t="shared" si="16"/>
        <v>IUVL.L_44606</v>
      </c>
      <c r="B1061" t="s">
        <v>62</v>
      </c>
      <c r="C1061" s="1">
        <v>44606</v>
      </c>
      <c r="D1061">
        <v>9.1449999999999996</v>
      </c>
    </row>
    <row r="1062" spans="1:4" x14ac:dyDescent="0.25">
      <c r="A1062" s="3" t="str">
        <f t="shared" si="16"/>
        <v>IVV_44606</v>
      </c>
      <c r="B1062" t="s">
        <v>63</v>
      </c>
      <c r="C1062" s="1">
        <v>44606</v>
      </c>
      <c r="D1062">
        <v>440.91</v>
      </c>
    </row>
    <row r="1063" spans="1:4" x14ac:dyDescent="0.25">
      <c r="A1063" s="3" t="str">
        <f t="shared" si="16"/>
        <v>IWM_44606</v>
      </c>
      <c r="B1063" t="s">
        <v>64</v>
      </c>
      <c r="C1063" s="1">
        <v>44606</v>
      </c>
      <c r="D1063">
        <v>200.68</v>
      </c>
    </row>
    <row r="1064" spans="1:4" x14ac:dyDescent="0.25">
      <c r="A1064" s="3" t="str">
        <f t="shared" si="16"/>
        <v>IXN_44606</v>
      </c>
      <c r="B1064" t="s">
        <v>65</v>
      </c>
      <c r="C1064" s="1">
        <v>44606</v>
      </c>
      <c r="D1064">
        <v>56.8</v>
      </c>
    </row>
    <row r="1065" spans="1:4" x14ac:dyDescent="0.25">
      <c r="A1065" s="3" t="str">
        <f t="shared" si="16"/>
        <v>JPEA.L_44606</v>
      </c>
      <c r="B1065" t="s">
        <v>66</v>
      </c>
      <c r="C1065" s="1">
        <v>44606</v>
      </c>
      <c r="D1065">
        <v>5.6429999999999998</v>
      </c>
    </row>
    <row r="1066" spans="1:4" x14ac:dyDescent="0.25">
      <c r="A1066" s="3" t="str">
        <f t="shared" si="16"/>
        <v>JPM_44606</v>
      </c>
      <c r="B1066" t="s">
        <v>67</v>
      </c>
      <c r="C1066" s="1">
        <v>44606</v>
      </c>
      <c r="D1066">
        <v>152.49</v>
      </c>
    </row>
    <row r="1067" spans="1:4" x14ac:dyDescent="0.25">
      <c r="A1067" s="3" t="str">
        <f t="shared" si="16"/>
        <v>KR_44606</v>
      </c>
      <c r="B1067" t="s">
        <v>68</v>
      </c>
      <c r="C1067" s="1">
        <v>44606</v>
      </c>
      <c r="D1067">
        <v>45.69</v>
      </c>
    </row>
    <row r="1068" spans="1:4" x14ac:dyDescent="0.25">
      <c r="A1068" s="3" t="str">
        <f t="shared" si="16"/>
        <v>LQD_44606</v>
      </c>
      <c r="B1068" t="s">
        <v>69</v>
      </c>
      <c r="C1068" s="1">
        <v>44606</v>
      </c>
      <c r="D1068">
        <v>123.476</v>
      </c>
    </row>
    <row r="1069" spans="1:4" x14ac:dyDescent="0.25">
      <c r="A1069" s="3" t="str">
        <f t="shared" si="16"/>
        <v>MCHI_44606</v>
      </c>
      <c r="B1069" t="s">
        <v>70</v>
      </c>
      <c r="C1069" s="1">
        <v>44606</v>
      </c>
      <c r="D1069">
        <v>61.74</v>
      </c>
    </row>
    <row r="1070" spans="1:4" x14ac:dyDescent="0.25">
      <c r="A1070" s="3" t="str">
        <f t="shared" si="16"/>
        <v>MVEU.L_44606</v>
      </c>
      <c r="B1070" t="s">
        <v>71</v>
      </c>
      <c r="C1070" s="1">
        <v>44606</v>
      </c>
      <c r="D1070">
        <v>52.18</v>
      </c>
    </row>
    <row r="1071" spans="1:4" x14ac:dyDescent="0.25">
      <c r="A1071" s="3" t="str">
        <f t="shared" si="16"/>
        <v>OGN_44606</v>
      </c>
      <c r="B1071" t="s">
        <v>72</v>
      </c>
      <c r="C1071" s="1">
        <v>44606</v>
      </c>
      <c r="D1071">
        <v>34.113</v>
      </c>
    </row>
    <row r="1072" spans="1:4" x14ac:dyDescent="0.25">
      <c r="A1072" s="3" t="str">
        <f t="shared" si="16"/>
        <v>PG_44606</v>
      </c>
      <c r="B1072" t="s">
        <v>73</v>
      </c>
      <c r="C1072" s="1">
        <v>44606</v>
      </c>
      <c r="D1072">
        <v>156.74</v>
      </c>
    </row>
    <row r="1073" spans="1:4" x14ac:dyDescent="0.25">
      <c r="A1073" s="3" t="str">
        <f t="shared" si="16"/>
        <v>PPL_44606</v>
      </c>
      <c r="B1073" t="s">
        <v>74</v>
      </c>
      <c r="C1073" s="1">
        <v>44606</v>
      </c>
      <c r="D1073">
        <v>28.35</v>
      </c>
    </row>
    <row r="1074" spans="1:4" x14ac:dyDescent="0.25">
      <c r="A1074" s="3" t="str">
        <f t="shared" si="16"/>
        <v>PRU_44606</v>
      </c>
      <c r="B1074" t="s">
        <v>75</v>
      </c>
      <c r="C1074" s="1">
        <v>44606</v>
      </c>
      <c r="D1074">
        <v>115.8</v>
      </c>
    </row>
    <row r="1075" spans="1:4" x14ac:dyDescent="0.25">
      <c r="A1075" s="3" t="str">
        <f t="shared" si="16"/>
        <v>PYPL_44606</v>
      </c>
      <c r="B1075" t="s">
        <v>76</v>
      </c>
      <c r="C1075" s="1">
        <v>44606</v>
      </c>
      <c r="D1075">
        <v>114.12</v>
      </c>
    </row>
    <row r="1076" spans="1:4" x14ac:dyDescent="0.25">
      <c r="A1076" s="3" t="str">
        <f t="shared" si="16"/>
        <v>RE_44606</v>
      </c>
      <c r="B1076" t="s">
        <v>77</v>
      </c>
      <c r="C1076" s="1">
        <v>44606</v>
      </c>
      <c r="D1076">
        <v>293.12</v>
      </c>
    </row>
    <row r="1077" spans="1:4" x14ac:dyDescent="0.25">
      <c r="A1077" s="3" t="str">
        <f t="shared" si="16"/>
        <v>REET_44606</v>
      </c>
      <c r="B1077" t="s">
        <v>78</v>
      </c>
      <c r="C1077" s="1">
        <v>44606</v>
      </c>
      <c r="D1077">
        <v>27.68</v>
      </c>
    </row>
    <row r="1078" spans="1:4" x14ac:dyDescent="0.25">
      <c r="A1078" s="3" t="str">
        <f t="shared" si="16"/>
        <v>ROL_44606</v>
      </c>
      <c r="B1078" t="s">
        <v>79</v>
      </c>
      <c r="C1078" s="1">
        <v>44606</v>
      </c>
      <c r="D1078">
        <v>30.84</v>
      </c>
    </row>
    <row r="1079" spans="1:4" x14ac:dyDescent="0.25">
      <c r="A1079" s="3" t="str">
        <f t="shared" si="16"/>
        <v>ROST_44606</v>
      </c>
      <c r="B1079" t="s">
        <v>80</v>
      </c>
      <c r="C1079" s="1">
        <v>44606</v>
      </c>
      <c r="D1079">
        <v>94.27</v>
      </c>
    </row>
    <row r="1080" spans="1:4" x14ac:dyDescent="0.25">
      <c r="A1080" s="3" t="str">
        <f t="shared" si="16"/>
        <v>SEGA.L_44606</v>
      </c>
      <c r="B1080" t="s">
        <v>81</v>
      </c>
      <c r="C1080" s="1">
        <v>44606</v>
      </c>
      <c r="D1080">
        <v>105.1</v>
      </c>
    </row>
    <row r="1081" spans="1:4" x14ac:dyDescent="0.25">
      <c r="A1081" s="3" t="str">
        <f t="shared" si="16"/>
        <v>SHY_44606</v>
      </c>
      <c r="B1081" t="s">
        <v>82</v>
      </c>
      <c r="C1081" s="1">
        <v>44606</v>
      </c>
      <c r="D1081">
        <v>84.245000000000005</v>
      </c>
    </row>
    <row r="1082" spans="1:4" x14ac:dyDescent="0.25">
      <c r="A1082" s="3" t="str">
        <f t="shared" si="16"/>
        <v>SLV_44606</v>
      </c>
      <c r="B1082" t="s">
        <v>83</v>
      </c>
      <c r="C1082" s="1">
        <v>44606</v>
      </c>
      <c r="D1082">
        <v>22.05</v>
      </c>
    </row>
    <row r="1083" spans="1:4" x14ac:dyDescent="0.25">
      <c r="A1083" s="3" t="str">
        <f t="shared" si="16"/>
        <v>SPMV.L_44606</v>
      </c>
      <c r="B1083" t="s">
        <v>84</v>
      </c>
      <c r="C1083" s="1">
        <v>44606</v>
      </c>
      <c r="D1083">
        <v>77.88</v>
      </c>
    </row>
    <row r="1084" spans="1:4" x14ac:dyDescent="0.25">
      <c r="A1084" s="3" t="str">
        <f t="shared" si="16"/>
        <v>TLT_44606</v>
      </c>
      <c r="B1084" t="s">
        <v>85</v>
      </c>
      <c r="C1084" s="1">
        <v>44606</v>
      </c>
      <c r="D1084">
        <v>136.35</v>
      </c>
    </row>
    <row r="1085" spans="1:4" x14ac:dyDescent="0.25">
      <c r="A1085" s="3" t="str">
        <f t="shared" si="16"/>
        <v>UNH_44606</v>
      </c>
      <c r="B1085" t="s">
        <v>86</v>
      </c>
      <c r="C1085" s="1">
        <v>44606</v>
      </c>
      <c r="D1085">
        <v>474.4</v>
      </c>
    </row>
    <row r="1086" spans="1:4" x14ac:dyDescent="0.25">
      <c r="A1086" s="3" t="str">
        <f t="shared" si="16"/>
        <v>URI_44606</v>
      </c>
      <c r="B1086" t="s">
        <v>87</v>
      </c>
      <c r="C1086" s="1">
        <v>44606</v>
      </c>
      <c r="D1086">
        <v>313.25</v>
      </c>
    </row>
    <row r="1087" spans="1:4" x14ac:dyDescent="0.25">
      <c r="A1087" s="3" t="str">
        <f t="shared" si="16"/>
        <v>V_44606</v>
      </c>
      <c r="B1087" t="s">
        <v>88</v>
      </c>
      <c r="C1087" s="1">
        <v>44606</v>
      </c>
      <c r="D1087">
        <v>225.34</v>
      </c>
    </row>
    <row r="1088" spans="1:4" x14ac:dyDescent="0.25">
      <c r="A1088" s="3" t="str">
        <f t="shared" si="16"/>
        <v>VRSK_44606</v>
      </c>
      <c r="B1088" t="s">
        <v>89</v>
      </c>
      <c r="C1088" s="1">
        <v>44606</v>
      </c>
      <c r="D1088">
        <v>191.81</v>
      </c>
    </row>
    <row r="1089" spans="1:4" x14ac:dyDescent="0.25">
      <c r="A1089" s="3" t="str">
        <f t="shared" si="16"/>
        <v>VXX_44606</v>
      </c>
      <c r="B1089" t="s">
        <v>90</v>
      </c>
      <c r="C1089" s="1">
        <v>44606</v>
      </c>
      <c r="D1089">
        <v>23.31</v>
      </c>
    </row>
    <row r="1090" spans="1:4" x14ac:dyDescent="0.25">
      <c r="A1090" s="3" t="str">
        <f t="shared" si="16"/>
        <v>WRK_44606</v>
      </c>
      <c r="B1090" t="s">
        <v>91</v>
      </c>
      <c r="C1090" s="1">
        <v>44606</v>
      </c>
      <c r="D1090">
        <v>45.79</v>
      </c>
    </row>
    <row r="1091" spans="1:4" x14ac:dyDescent="0.25">
      <c r="A1091" s="3" t="str">
        <f t="shared" ref="A1091:A1154" si="17">CONCATENATE(B1091,"_",C1091)</f>
        <v>XLB_44606</v>
      </c>
      <c r="B1091" t="s">
        <v>92</v>
      </c>
      <c r="C1091" s="1">
        <v>44606</v>
      </c>
      <c r="D1091">
        <v>83.31</v>
      </c>
    </row>
    <row r="1092" spans="1:4" x14ac:dyDescent="0.25">
      <c r="A1092" s="3" t="str">
        <f t="shared" si="17"/>
        <v>XLC_44606</v>
      </c>
      <c r="B1092" t="s">
        <v>93</v>
      </c>
      <c r="C1092" s="1">
        <v>44606</v>
      </c>
      <c r="D1092">
        <v>69.319999999999993</v>
      </c>
    </row>
    <row r="1093" spans="1:4" x14ac:dyDescent="0.25">
      <c r="A1093" s="3" t="str">
        <f t="shared" si="17"/>
        <v>XLE_44606</v>
      </c>
      <c r="B1093" t="s">
        <v>94</v>
      </c>
      <c r="C1093" s="1">
        <v>44606</v>
      </c>
      <c r="D1093">
        <v>68.75</v>
      </c>
    </row>
    <row r="1094" spans="1:4" x14ac:dyDescent="0.25">
      <c r="A1094" s="3" t="str">
        <f t="shared" si="17"/>
        <v>XLF_44606</v>
      </c>
      <c r="B1094" t="s">
        <v>95</v>
      </c>
      <c r="C1094" s="1">
        <v>44606</v>
      </c>
      <c r="D1094">
        <v>39.659999999999997</v>
      </c>
    </row>
    <row r="1095" spans="1:4" x14ac:dyDescent="0.25">
      <c r="A1095" s="3" t="str">
        <f t="shared" si="17"/>
        <v>XLI_44606</v>
      </c>
      <c r="B1095" t="s">
        <v>96</v>
      </c>
      <c r="C1095" s="1">
        <v>44606</v>
      </c>
      <c r="D1095">
        <v>98.99</v>
      </c>
    </row>
    <row r="1096" spans="1:4" x14ac:dyDescent="0.25">
      <c r="A1096" s="3" t="str">
        <f t="shared" si="17"/>
        <v>XLK_44606</v>
      </c>
      <c r="B1096" t="s">
        <v>97</v>
      </c>
      <c r="C1096" s="1">
        <v>44606</v>
      </c>
      <c r="D1096">
        <v>154.84</v>
      </c>
    </row>
    <row r="1097" spans="1:4" x14ac:dyDescent="0.25">
      <c r="A1097" s="3" t="str">
        <f t="shared" si="17"/>
        <v>XLP_44606</v>
      </c>
      <c r="B1097" t="s">
        <v>98</v>
      </c>
      <c r="C1097" s="1">
        <v>44606</v>
      </c>
      <c r="D1097">
        <v>75.040000000000006</v>
      </c>
    </row>
    <row r="1098" spans="1:4" x14ac:dyDescent="0.25">
      <c r="A1098" s="3" t="str">
        <f t="shared" si="17"/>
        <v>XLU_44606</v>
      </c>
      <c r="B1098" t="s">
        <v>99</v>
      </c>
      <c r="C1098" s="1">
        <v>44606</v>
      </c>
      <c r="D1098">
        <v>66.459999999999994</v>
      </c>
    </row>
    <row r="1099" spans="1:4" x14ac:dyDescent="0.25">
      <c r="A1099" s="3" t="str">
        <f t="shared" si="17"/>
        <v>XLV_44606</v>
      </c>
      <c r="B1099" t="s">
        <v>100</v>
      </c>
      <c r="C1099" s="1">
        <v>44606</v>
      </c>
      <c r="D1099">
        <v>128.91999999999999</v>
      </c>
    </row>
    <row r="1100" spans="1:4" x14ac:dyDescent="0.25">
      <c r="A1100" s="3" t="str">
        <f t="shared" si="17"/>
        <v>XLY_44606</v>
      </c>
      <c r="B1100" t="s">
        <v>101</v>
      </c>
      <c r="C1100" s="1">
        <v>44606</v>
      </c>
      <c r="D1100">
        <v>181.51</v>
      </c>
    </row>
    <row r="1101" spans="1:4" x14ac:dyDescent="0.25">
      <c r="A1101" s="3" t="str">
        <f t="shared" si="17"/>
        <v>XOM_44606</v>
      </c>
      <c r="B1101" t="s">
        <v>102</v>
      </c>
      <c r="C1101" s="1">
        <v>44606</v>
      </c>
      <c r="D1101">
        <v>78.98</v>
      </c>
    </row>
    <row r="1102" spans="1:4" x14ac:dyDescent="0.25">
      <c r="A1102" s="3" t="str">
        <f t="shared" si="17"/>
        <v>ABBV_44607</v>
      </c>
      <c r="B1102" t="s">
        <v>3</v>
      </c>
      <c r="C1102" s="1">
        <v>44607</v>
      </c>
      <c r="D1102">
        <v>144.76</v>
      </c>
    </row>
    <row r="1103" spans="1:4" x14ac:dyDescent="0.25">
      <c r="A1103" s="3" t="str">
        <f t="shared" si="17"/>
        <v>ACN_44607</v>
      </c>
      <c r="B1103" t="s">
        <v>4</v>
      </c>
      <c r="C1103" s="1">
        <v>44607</v>
      </c>
      <c r="D1103">
        <v>329.41</v>
      </c>
    </row>
    <row r="1104" spans="1:4" x14ac:dyDescent="0.25">
      <c r="A1104" s="3" t="str">
        <f t="shared" si="17"/>
        <v>AEP_44607</v>
      </c>
      <c r="B1104" t="s">
        <v>5</v>
      </c>
      <c r="C1104" s="1">
        <v>44607</v>
      </c>
      <c r="D1104">
        <v>85.44</v>
      </c>
    </row>
    <row r="1105" spans="1:4" x14ac:dyDescent="0.25">
      <c r="A1105" s="3" t="str">
        <f t="shared" si="17"/>
        <v>AIZ_44607</v>
      </c>
      <c r="B1105" t="s">
        <v>6</v>
      </c>
      <c r="C1105" s="1">
        <v>44607</v>
      </c>
      <c r="D1105">
        <v>164.98099999999999</v>
      </c>
    </row>
    <row r="1106" spans="1:4" x14ac:dyDescent="0.25">
      <c r="A1106" s="3" t="str">
        <f t="shared" si="17"/>
        <v>ALLE_44607</v>
      </c>
      <c r="B1106" t="s">
        <v>7</v>
      </c>
      <c r="C1106" s="1">
        <v>44607</v>
      </c>
      <c r="D1106">
        <v>117.09</v>
      </c>
    </row>
    <row r="1107" spans="1:4" x14ac:dyDescent="0.25">
      <c r="A1107" s="3" t="str">
        <f t="shared" si="17"/>
        <v>AMAT_44607</v>
      </c>
      <c r="B1107" t="s">
        <v>8</v>
      </c>
      <c r="C1107" s="1">
        <v>44607</v>
      </c>
      <c r="D1107">
        <v>139.58799999999999</v>
      </c>
    </row>
    <row r="1108" spans="1:4" x14ac:dyDescent="0.25">
      <c r="A1108" s="3" t="str">
        <f t="shared" si="17"/>
        <v>AMP_44607</v>
      </c>
      <c r="B1108" t="s">
        <v>9</v>
      </c>
      <c r="C1108" s="1">
        <v>44607</v>
      </c>
      <c r="D1108">
        <v>308.49</v>
      </c>
    </row>
    <row r="1109" spans="1:4" x14ac:dyDescent="0.25">
      <c r="A1109" s="3" t="str">
        <f t="shared" si="17"/>
        <v>AMZN_44607</v>
      </c>
      <c r="B1109" t="s">
        <v>10</v>
      </c>
      <c r="C1109" s="1">
        <v>44607</v>
      </c>
      <c r="D1109">
        <v>3130.21</v>
      </c>
    </row>
    <row r="1110" spans="1:4" x14ac:dyDescent="0.25">
      <c r="A1110" s="3" t="str">
        <f t="shared" si="17"/>
        <v>AVB_44607</v>
      </c>
      <c r="B1110" t="s">
        <v>11</v>
      </c>
      <c r="C1110" s="1">
        <v>44607</v>
      </c>
      <c r="D1110">
        <v>239.96</v>
      </c>
    </row>
    <row r="1111" spans="1:4" x14ac:dyDescent="0.25">
      <c r="A1111" s="3" t="str">
        <f t="shared" si="17"/>
        <v>AVY_44607</v>
      </c>
      <c r="B1111" t="s">
        <v>12</v>
      </c>
      <c r="C1111" s="1">
        <v>44607</v>
      </c>
      <c r="D1111">
        <v>183.858</v>
      </c>
    </row>
    <row r="1112" spans="1:4" x14ac:dyDescent="0.25">
      <c r="A1112" s="3" t="str">
        <f t="shared" si="17"/>
        <v>AXP_44607</v>
      </c>
      <c r="B1112" t="s">
        <v>13</v>
      </c>
      <c r="C1112" s="1">
        <v>44607</v>
      </c>
      <c r="D1112">
        <v>197.98</v>
      </c>
    </row>
    <row r="1113" spans="1:4" x14ac:dyDescent="0.25">
      <c r="A1113" s="3" t="str">
        <f t="shared" si="17"/>
        <v>BDX_44607</v>
      </c>
      <c r="B1113" t="s">
        <v>14</v>
      </c>
      <c r="C1113" s="1">
        <v>44607</v>
      </c>
      <c r="D1113">
        <v>271.14999999999998</v>
      </c>
    </row>
    <row r="1114" spans="1:4" x14ac:dyDescent="0.25">
      <c r="A1114" s="3" t="str">
        <f t="shared" si="17"/>
        <v>BF-B_44607</v>
      </c>
      <c r="B1114" t="s">
        <v>15</v>
      </c>
      <c r="C1114" s="1">
        <v>44607</v>
      </c>
      <c r="D1114">
        <v>66.45</v>
      </c>
    </row>
    <row r="1115" spans="1:4" x14ac:dyDescent="0.25">
      <c r="A1115" s="3" t="str">
        <f t="shared" si="17"/>
        <v>BMY_44607</v>
      </c>
      <c r="B1115" t="s">
        <v>16</v>
      </c>
      <c r="C1115" s="1">
        <v>44607</v>
      </c>
      <c r="D1115">
        <v>67.77</v>
      </c>
    </row>
    <row r="1116" spans="1:4" x14ac:dyDescent="0.25">
      <c r="A1116" s="3" t="str">
        <f t="shared" si="17"/>
        <v>BR_44607</v>
      </c>
      <c r="B1116" t="s">
        <v>17</v>
      </c>
      <c r="C1116" s="1">
        <v>44607</v>
      </c>
      <c r="D1116">
        <v>147.63</v>
      </c>
    </row>
    <row r="1117" spans="1:4" x14ac:dyDescent="0.25">
      <c r="A1117" s="3" t="str">
        <f t="shared" si="17"/>
        <v>CARR_44607</v>
      </c>
      <c r="B1117" t="s">
        <v>18</v>
      </c>
      <c r="C1117" s="1">
        <v>44607</v>
      </c>
      <c r="D1117">
        <v>45.75</v>
      </c>
    </row>
    <row r="1118" spans="1:4" x14ac:dyDescent="0.25">
      <c r="A1118" s="3" t="str">
        <f t="shared" si="17"/>
        <v>CDW_44607</v>
      </c>
      <c r="B1118" t="s">
        <v>19</v>
      </c>
      <c r="C1118" s="1">
        <v>44607</v>
      </c>
      <c r="D1118">
        <v>183.077</v>
      </c>
    </row>
    <row r="1119" spans="1:4" x14ac:dyDescent="0.25">
      <c r="A1119" s="3" t="str">
        <f t="shared" si="17"/>
        <v>CE_44607</v>
      </c>
      <c r="B1119" t="s">
        <v>20</v>
      </c>
      <c r="C1119" s="1">
        <v>44607</v>
      </c>
      <c r="D1119">
        <v>157.60599999999999</v>
      </c>
    </row>
    <row r="1120" spans="1:4" x14ac:dyDescent="0.25">
      <c r="A1120" s="3" t="str">
        <f t="shared" si="17"/>
        <v>CHTR_44607</v>
      </c>
      <c r="B1120" t="s">
        <v>21</v>
      </c>
      <c r="C1120" s="1">
        <v>44607</v>
      </c>
      <c r="D1120">
        <v>609.45000000000005</v>
      </c>
    </row>
    <row r="1121" spans="1:4" x14ac:dyDescent="0.25">
      <c r="A1121" s="3" t="str">
        <f t="shared" si="17"/>
        <v>CNC_44607</v>
      </c>
      <c r="B1121" t="s">
        <v>22</v>
      </c>
      <c r="C1121" s="1">
        <v>44607</v>
      </c>
      <c r="D1121">
        <v>84.08</v>
      </c>
    </row>
    <row r="1122" spans="1:4" x14ac:dyDescent="0.25">
      <c r="A1122" s="3" t="str">
        <f t="shared" si="17"/>
        <v>CNP_44607</v>
      </c>
      <c r="B1122" t="s">
        <v>23</v>
      </c>
      <c r="C1122" s="1">
        <v>44607</v>
      </c>
      <c r="D1122">
        <v>26.72</v>
      </c>
    </row>
    <row r="1123" spans="1:4" x14ac:dyDescent="0.25">
      <c r="A1123" s="3" t="str">
        <f t="shared" si="17"/>
        <v>COP_44607</v>
      </c>
      <c r="B1123" t="s">
        <v>24</v>
      </c>
      <c r="C1123" s="1">
        <v>44607</v>
      </c>
      <c r="D1123">
        <v>89.68</v>
      </c>
    </row>
    <row r="1124" spans="1:4" x14ac:dyDescent="0.25">
      <c r="A1124" s="3" t="str">
        <f t="shared" si="17"/>
        <v>CTAS_44607</v>
      </c>
      <c r="B1124" t="s">
        <v>25</v>
      </c>
      <c r="C1124" s="1">
        <v>44607</v>
      </c>
      <c r="D1124">
        <v>377.75</v>
      </c>
    </row>
    <row r="1125" spans="1:4" x14ac:dyDescent="0.25">
      <c r="A1125" s="3" t="str">
        <f t="shared" si="17"/>
        <v>CZR_44607</v>
      </c>
      <c r="B1125" t="s">
        <v>26</v>
      </c>
      <c r="C1125" s="1">
        <v>44607</v>
      </c>
      <c r="D1125">
        <v>84.18</v>
      </c>
    </row>
    <row r="1126" spans="1:4" x14ac:dyDescent="0.25">
      <c r="A1126" s="3" t="str">
        <f t="shared" si="17"/>
        <v>DG_44607</v>
      </c>
      <c r="B1126" t="s">
        <v>27</v>
      </c>
      <c r="C1126" s="1">
        <v>44607</v>
      </c>
      <c r="D1126">
        <v>199.15</v>
      </c>
    </row>
    <row r="1127" spans="1:4" x14ac:dyDescent="0.25">
      <c r="A1127" s="3" t="str">
        <f t="shared" si="17"/>
        <v>DPZ_44607</v>
      </c>
      <c r="B1127" t="s">
        <v>28</v>
      </c>
      <c r="C1127" s="1">
        <v>44607</v>
      </c>
      <c r="D1127">
        <v>432</v>
      </c>
    </row>
    <row r="1128" spans="1:4" x14ac:dyDescent="0.25">
      <c r="A1128" s="3" t="str">
        <f t="shared" si="17"/>
        <v>DRE_44607</v>
      </c>
      <c r="B1128" t="s">
        <v>29</v>
      </c>
      <c r="C1128" s="1">
        <v>44607</v>
      </c>
      <c r="D1128">
        <v>54</v>
      </c>
    </row>
    <row r="1129" spans="1:4" x14ac:dyDescent="0.25">
      <c r="A1129" s="3" t="str">
        <f t="shared" si="17"/>
        <v>DXC_44607</v>
      </c>
      <c r="B1129" t="s">
        <v>30</v>
      </c>
      <c r="C1129" s="1">
        <v>44607</v>
      </c>
      <c r="D1129">
        <v>37.36</v>
      </c>
    </row>
    <row r="1130" spans="1:4" x14ac:dyDescent="0.25">
      <c r="A1130" s="3" t="str">
        <f t="shared" si="17"/>
        <v>EWA_44607</v>
      </c>
      <c r="B1130" t="s">
        <v>31</v>
      </c>
      <c r="C1130" s="1">
        <v>44607</v>
      </c>
      <c r="D1130">
        <v>24.1</v>
      </c>
    </row>
    <row r="1131" spans="1:4" x14ac:dyDescent="0.25">
      <c r="A1131" s="3" t="str">
        <f t="shared" si="17"/>
        <v>EWC_44607</v>
      </c>
      <c r="B1131" t="s">
        <v>32</v>
      </c>
      <c r="C1131" s="1">
        <v>44607</v>
      </c>
      <c r="D1131">
        <v>38.85</v>
      </c>
    </row>
    <row r="1132" spans="1:4" x14ac:dyDescent="0.25">
      <c r="A1132" s="3" t="str">
        <f t="shared" si="17"/>
        <v>EWG_44607</v>
      </c>
      <c r="B1132" t="s">
        <v>33</v>
      </c>
      <c r="C1132" s="1">
        <v>44607</v>
      </c>
      <c r="D1132">
        <v>32.17</v>
      </c>
    </row>
    <row r="1133" spans="1:4" x14ac:dyDescent="0.25">
      <c r="A1133" s="3" t="str">
        <f t="shared" si="17"/>
        <v>EWH_44607</v>
      </c>
      <c r="B1133" t="s">
        <v>34</v>
      </c>
      <c r="C1133" s="1">
        <v>44607</v>
      </c>
      <c r="D1133">
        <v>24.49</v>
      </c>
    </row>
    <row r="1134" spans="1:4" x14ac:dyDescent="0.25">
      <c r="A1134" s="3" t="str">
        <f t="shared" si="17"/>
        <v>EWJ_44607</v>
      </c>
      <c r="B1134" t="s">
        <v>35</v>
      </c>
      <c r="C1134" s="1">
        <v>44607</v>
      </c>
      <c r="D1134">
        <v>64.67</v>
      </c>
    </row>
    <row r="1135" spans="1:4" x14ac:dyDescent="0.25">
      <c r="A1135" s="3" t="str">
        <f t="shared" si="17"/>
        <v>EWL_44607</v>
      </c>
      <c r="B1135" t="s">
        <v>36</v>
      </c>
      <c r="C1135" s="1">
        <v>44607</v>
      </c>
      <c r="D1135">
        <v>48.93</v>
      </c>
    </row>
    <row r="1136" spans="1:4" x14ac:dyDescent="0.25">
      <c r="A1136" s="3" t="str">
        <f t="shared" si="17"/>
        <v>EWQ_44607</v>
      </c>
      <c r="B1136" t="s">
        <v>37</v>
      </c>
      <c r="C1136" s="1">
        <v>44607</v>
      </c>
      <c r="D1136">
        <v>37.99</v>
      </c>
    </row>
    <row r="1137" spans="1:4" x14ac:dyDescent="0.25">
      <c r="A1137" s="3" t="str">
        <f t="shared" si="17"/>
        <v>EWT_44607</v>
      </c>
      <c r="B1137" t="s">
        <v>38</v>
      </c>
      <c r="C1137" s="1">
        <v>44607</v>
      </c>
      <c r="D1137">
        <v>65.72</v>
      </c>
    </row>
    <row r="1138" spans="1:4" x14ac:dyDescent="0.25">
      <c r="A1138" s="3" t="str">
        <f t="shared" si="17"/>
        <v>EWU_44607</v>
      </c>
      <c r="B1138" t="s">
        <v>39</v>
      </c>
      <c r="C1138" s="1">
        <v>44607</v>
      </c>
      <c r="D1138">
        <v>34.479999999999997</v>
      </c>
    </row>
    <row r="1139" spans="1:4" x14ac:dyDescent="0.25">
      <c r="A1139" s="3" t="str">
        <f t="shared" si="17"/>
        <v>EWY_44607</v>
      </c>
      <c r="B1139" t="s">
        <v>40</v>
      </c>
      <c r="C1139" s="1">
        <v>44607</v>
      </c>
      <c r="D1139">
        <v>72.8</v>
      </c>
    </row>
    <row r="1140" spans="1:4" x14ac:dyDescent="0.25">
      <c r="A1140" s="3" t="str">
        <f t="shared" si="17"/>
        <v>EWZ_44607</v>
      </c>
      <c r="B1140" t="s">
        <v>41</v>
      </c>
      <c r="C1140" s="1">
        <v>44607</v>
      </c>
      <c r="D1140">
        <v>33.31</v>
      </c>
    </row>
    <row r="1141" spans="1:4" x14ac:dyDescent="0.25">
      <c r="A1141" s="3" t="str">
        <f t="shared" si="17"/>
        <v>FB_44607</v>
      </c>
      <c r="B1141" t="s">
        <v>42</v>
      </c>
      <c r="C1141" s="1">
        <v>44607</v>
      </c>
      <c r="D1141">
        <v>221</v>
      </c>
    </row>
    <row r="1142" spans="1:4" x14ac:dyDescent="0.25">
      <c r="A1142" s="3" t="str">
        <f t="shared" si="17"/>
        <v>FTV_44607</v>
      </c>
      <c r="B1142" t="s">
        <v>43</v>
      </c>
      <c r="C1142" s="1">
        <v>44607</v>
      </c>
      <c r="D1142">
        <v>65.616</v>
      </c>
    </row>
    <row r="1143" spans="1:4" x14ac:dyDescent="0.25">
      <c r="A1143" s="3" t="str">
        <f t="shared" si="17"/>
        <v>GOOG_44607</v>
      </c>
      <c r="B1143" t="s">
        <v>44</v>
      </c>
      <c r="C1143" s="1">
        <v>44607</v>
      </c>
      <c r="D1143">
        <v>2728.51</v>
      </c>
    </row>
    <row r="1144" spans="1:4" x14ac:dyDescent="0.25">
      <c r="A1144" s="3" t="str">
        <f t="shared" si="17"/>
        <v>GPC_44607</v>
      </c>
      <c r="B1144" t="s">
        <v>45</v>
      </c>
      <c r="C1144" s="1">
        <v>44607</v>
      </c>
      <c r="D1144">
        <v>128.08600000000001</v>
      </c>
    </row>
    <row r="1145" spans="1:4" x14ac:dyDescent="0.25">
      <c r="A1145" s="3" t="str">
        <f t="shared" si="17"/>
        <v>GSG_44607</v>
      </c>
      <c r="B1145" t="s">
        <v>46</v>
      </c>
      <c r="C1145" s="1">
        <v>44607</v>
      </c>
      <c r="D1145">
        <v>19.7</v>
      </c>
    </row>
    <row r="1146" spans="1:4" x14ac:dyDescent="0.25">
      <c r="A1146" s="3" t="str">
        <f t="shared" si="17"/>
        <v>HIG_44607</v>
      </c>
      <c r="B1146" t="s">
        <v>47</v>
      </c>
      <c r="C1146" s="1">
        <v>44607</v>
      </c>
      <c r="D1146">
        <v>70.623999999999995</v>
      </c>
    </row>
    <row r="1147" spans="1:4" x14ac:dyDescent="0.25">
      <c r="A1147" s="3" t="str">
        <f t="shared" si="17"/>
        <v>HIGH.L_44607</v>
      </c>
      <c r="B1147" t="s">
        <v>48</v>
      </c>
      <c r="C1147" s="1">
        <v>44607</v>
      </c>
      <c r="D1147">
        <v>5.351</v>
      </c>
    </row>
    <row r="1148" spans="1:4" x14ac:dyDescent="0.25">
      <c r="A1148" s="3" t="str">
        <f t="shared" si="17"/>
        <v>HST_44607</v>
      </c>
      <c r="B1148" t="s">
        <v>49</v>
      </c>
      <c r="C1148" s="1">
        <v>44607</v>
      </c>
      <c r="D1148">
        <v>18.72</v>
      </c>
    </row>
    <row r="1149" spans="1:4" x14ac:dyDescent="0.25">
      <c r="A1149" s="3" t="str">
        <f t="shared" si="17"/>
        <v>HYG_44607</v>
      </c>
      <c r="B1149" t="s">
        <v>50</v>
      </c>
      <c r="C1149" s="1">
        <v>44607</v>
      </c>
      <c r="D1149">
        <v>82.355999999999995</v>
      </c>
    </row>
    <row r="1150" spans="1:4" x14ac:dyDescent="0.25">
      <c r="A1150" s="3" t="str">
        <f t="shared" si="17"/>
        <v>IAU_44607</v>
      </c>
      <c r="B1150" t="s">
        <v>51</v>
      </c>
      <c r="C1150" s="1">
        <v>44607</v>
      </c>
      <c r="D1150">
        <v>35.229999999999997</v>
      </c>
    </row>
    <row r="1151" spans="1:4" x14ac:dyDescent="0.25">
      <c r="A1151" s="3" t="str">
        <f t="shared" si="17"/>
        <v>ICLN_44607</v>
      </c>
      <c r="B1151" t="s">
        <v>52</v>
      </c>
      <c r="C1151" s="1">
        <v>44607</v>
      </c>
      <c r="D1151">
        <v>18.73</v>
      </c>
    </row>
    <row r="1152" spans="1:4" x14ac:dyDescent="0.25">
      <c r="A1152" s="3" t="str">
        <f t="shared" si="17"/>
        <v>IEAA.L_44607</v>
      </c>
      <c r="B1152" t="s">
        <v>53</v>
      </c>
      <c r="C1152" s="1">
        <v>44607</v>
      </c>
      <c r="D1152">
        <v>5.1390000000000002</v>
      </c>
    </row>
    <row r="1153" spans="1:4" x14ac:dyDescent="0.25">
      <c r="A1153" s="3" t="str">
        <f t="shared" si="17"/>
        <v>IEF_44607</v>
      </c>
      <c r="B1153" t="s">
        <v>54</v>
      </c>
      <c r="C1153" s="1">
        <v>44607</v>
      </c>
      <c r="D1153">
        <v>109.941</v>
      </c>
    </row>
    <row r="1154" spans="1:4" x14ac:dyDescent="0.25">
      <c r="A1154" s="3" t="str">
        <f t="shared" si="17"/>
        <v>IEFM.L_44607</v>
      </c>
      <c r="B1154" t="s">
        <v>55</v>
      </c>
      <c r="C1154" s="1">
        <v>44607</v>
      </c>
      <c r="D1154">
        <v>769.09199999999998</v>
      </c>
    </row>
    <row r="1155" spans="1:4" x14ac:dyDescent="0.25">
      <c r="A1155" s="3" t="str">
        <f t="shared" ref="A1155:A1218" si="18">CONCATENATE(B1155,"_",C1155)</f>
        <v>IEMG_44607</v>
      </c>
      <c r="B1155" t="s">
        <v>56</v>
      </c>
      <c r="C1155" s="1">
        <v>44607</v>
      </c>
      <c r="D1155">
        <v>60.22</v>
      </c>
    </row>
    <row r="1156" spans="1:4" x14ac:dyDescent="0.25">
      <c r="A1156" s="3" t="str">
        <f t="shared" si="18"/>
        <v>IEUS_44607</v>
      </c>
      <c r="B1156" t="s">
        <v>57</v>
      </c>
      <c r="C1156" s="1">
        <v>44607</v>
      </c>
      <c r="D1156">
        <v>64.900000000000006</v>
      </c>
    </row>
    <row r="1157" spans="1:4" x14ac:dyDescent="0.25">
      <c r="A1157" s="3" t="str">
        <f t="shared" si="18"/>
        <v>IEVL.L_44607</v>
      </c>
      <c r="B1157" t="s">
        <v>58</v>
      </c>
      <c r="C1157" s="1">
        <v>44607</v>
      </c>
      <c r="D1157">
        <v>7.6719999999999997</v>
      </c>
    </row>
    <row r="1158" spans="1:4" x14ac:dyDescent="0.25">
      <c r="A1158" s="3" t="str">
        <f t="shared" si="18"/>
        <v>IGF_44607</v>
      </c>
      <c r="B1158" t="s">
        <v>59</v>
      </c>
      <c r="C1158" s="1">
        <v>44607</v>
      </c>
      <c r="D1158">
        <v>47.53</v>
      </c>
    </row>
    <row r="1159" spans="1:4" x14ac:dyDescent="0.25">
      <c r="A1159" s="3" t="str">
        <f t="shared" si="18"/>
        <v>INDA_44607</v>
      </c>
      <c r="B1159" t="s">
        <v>60</v>
      </c>
      <c r="C1159" s="1">
        <v>44607</v>
      </c>
      <c r="D1159">
        <v>44.92</v>
      </c>
    </row>
    <row r="1160" spans="1:4" x14ac:dyDescent="0.25">
      <c r="A1160" s="3" t="str">
        <f t="shared" si="18"/>
        <v>IUMO.L_44607</v>
      </c>
      <c r="B1160" t="s">
        <v>61</v>
      </c>
      <c r="C1160" s="1">
        <v>44607</v>
      </c>
      <c r="D1160">
        <v>11.315</v>
      </c>
    </row>
    <row r="1161" spans="1:4" x14ac:dyDescent="0.25">
      <c r="A1161" s="3" t="str">
        <f t="shared" si="18"/>
        <v>IUVL.L_44607</v>
      </c>
      <c r="B1161" t="s">
        <v>62</v>
      </c>
      <c r="C1161" s="1">
        <v>44607</v>
      </c>
      <c r="D1161">
        <v>9.2520000000000007</v>
      </c>
    </row>
    <row r="1162" spans="1:4" x14ac:dyDescent="0.25">
      <c r="A1162" s="3" t="str">
        <f t="shared" si="18"/>
        <v>IVV_44607</v>
      </c>
      <c r="B1162" t="s">
        <v>63</v>
      </c>
      <c r="C1162" s="1">
        <v>44607</v>
      </c>
      <c r="D1162">
        <v>448</v>
      </c>
    </row>
    <row r="1163" spans="1:4" x14ac:dyDescent="0.25">
      <c r="A1163" s="3" t="str">
        <f t="shared" si="18"/>
        <v>IWM_44607</v>
      </c>
      <c r="B1163" t="s">
        <v>64</v>
      </c>
      <c r="C1163" s="1">
        <v>44607</v>
      </c>
      <c r="D1163">
        <v>206.06</v>
      </c>
    </row>
    <row r="1164" spans="1:4" x14ac:dyDescent="0.25">
      <c r="A1164" s="3" t="str">
        <f t="shared" si="18"/>
        <v>IXN_44607</v>
      </c>
      <c r="B1164" t="s">
        <v>65</v>
      </c>
      <c r="C1164" s="1">
        <v>44607</v>
      </c>
      <c r="D1164">
        <v>58.53</v>
      </c>
    </row>
    <row r="1165" spans="1:4" x14ac:dyDescent="0.25">
      <c r="A1165" s="3" t="str">
        <f t="shared" si="18"/>
        <v>JPEA.L_44607</v>
      </c>
      <c r="B1165" t="s">
        <v>66</v>
      </c>
      <c r="C1165" s="1">
        <v>44607</v>
      </c>
      <c r="D1165">
        <v>5.6719999999999997</v>
      </c>
    </row>
    <row r="1166" spans="1:4" x14ac:dyDescent="0.25">
      <c r="A1166" s="3" t="str">
        <f t="shared" si="18"/>
        <v>JPM_44607</v>
      </c>
      <c r="B1166" t="s">
        <v>67</v>
      </c>
      <c r="C1166" s="1">
        <v>44607</v>
      </c>
      <c r="D1166">
        <v>154.72</v>
      </c>
    </row>
    <row r="1167" spans="1:4" x14ac:dyDescent="0.25">
      <c r="A1167" s="3" t="str">
        <f t="shared" si="18"/>
        <v>KR_44607</v>
      </c>
      <c r="B1167" t="s">
        <v>68</v>
      </c>
      <c r="C1167" s="1">
        <v>44607</v>
      </c>
      <c r="D1167">
        <v>46.41</v>
      </c>
    </row>
    <row r="1168" spans="1:4" x14ac:dyDescent="0.25">
      <c r="A1168" s="3" t="str">
        <f t="shared" si="18"/>
        <v>LQD_44607</v>
      </c>
      <c r="B1168" t="s">
        <v>69</v>
      </c>
      <c r="C1168" s="1">
        <v>44607</v>
      </c>
      <c r="D1168">
        <v>122.858</v>
      </c>
    </row>
    <row r="1169" spans="1:4" x14ac:dyDescent="0.25">
      <c r="A1169" s="3" t="str">
        <f t="shared" si="18"/>
        <v>MCHI_44607</v>
      </c>
      <c r="B1169" t="s">
        <v>70</v>
      </c>
      <c r="C1169" s="1">
        <v>44607</v>
      </c>
      <c r="D1169">
        <v>63.16</v>
      </c>
    </row>
    <row r="1170" spans="1:4" x14ac:dyDescent="0.25">
      <c r="A1170" s="3" t="str">
        <f t="shared" si="18"/>
        <v>MVEU.L_44607</v>
      </c>
      <c r="B1170" t="s">
        <v>71</v>
      </c>
      <c r="C1170" s="1">
        <v>44607</v>
      </c>
      <c r="D1170">
        <v>52.72</v>
      </c>
    </row>
    <row r="1171" spans="1:4" x14ac:dyDescent="0.25">
      <c r="A1171" s="3" t="str">
        <f t="shared" si="18"/>
        <v>OGN_44607</v>
      </c>
      <c r="B1171" t="s">
        <v>72</v>
      </c>
      <c r="C1171" s="1">
        <v>44607</v>
      </c>
      <c r="D1171">
        <v>34.945999999999998</v>
      </c>
    </row>
    <row r="1172" spans="1:4" x14ac:dyDescent="0.25">
      <c r="A1172" s="3" t="str">
        <f t="shared" si="18"/>
        <v>PG_44607</v>
      </c>
      <c r="B1172" t="s">
        <v>73</v>
      </c>
      <c r="C1172" s="1">
        <v>44607</v>
      </c>
      <c r="D1172">
        <v>156.82</v>
      </c>
    </row>
    <row r="1173" spans="1:4" x14ac:dyDescent="0.25">
      <c r="A1173" s="3" t="str">
        <f t="shared" si="18"/>
        <v>PPL_44607</v>
      </c>
      <c r="B1173" t="s">
        <v>74</v>
      </c>
      <c r="C1173" s="1">
        <v>44607</v>
      </c>
      <c r="D1173">
        <v>28.25</v>
      </c>
    </row>
    <row r="1174" spans="1:4" x14ac:dyDescent="0.25">
      <c r="A1174" s="3" t="str">
        <f t="shared" si="18"/>
        <v>PRU_44607</v>
      </c>
      <c r="B1174" t="s">
        <v>75</v>
      </c>
      <c r="C1174" s="1">
        <v>44607</v>
      </c>
      <c r="D1174">
        <v>118</v>
      </c>
    </row>
    <row r="1175" spans="1:4" x14ac:dyDescent="0.25">
      <c r="A1175" s="3" t="str">
        <f t="shared" si="18"/>
        <v>PYPL_44607</v>
      </c>
      <c r="B1175" t="s">
        <v>76</v>
      </c>
      <c r="C1175" s="1">
        <v>44607</v>
      </c>
      <c r="D1175">
        <v>115.46</v>
      </c>
    </row>
    <row r="1176" spans="1:4" x14ac:dyDescent="0.25">
      <c r="A1176" s="3" t="str">
        <f t="shared" si="18"/>
        <v>RE_44607</v>
      </c>
      <c r="B1176" t="s">
        <v>77</v>
      </c>
      <c r="C1176" s="1">
        <v>44607</v>
      </c>
      <c r="D1176">
        <v>300.63</v>
      </c>
    </row>
    <row r="1177" spans="1:4" x14ac:dyDescent="0.25">
      <c r="A1177" s="3" t="str">
        <f t="shared" si="18"/>
        <v>REET_44607</v>
      </c>
      <c r="B1177" t="s">
        <v>78</v>
      </c>
      <c r="C1177" s="1">
        <v>44607</v>
      </c>
      <c r="D1177">
        <v>27.92</v>
      </c>
    </row>
    <row r="1178" spans="1:4" x14ac:dyDescent="0.25">
      <c r="A1178" s="3" t="str">
        <f t="shared" si="18"/>
        <v>ROL_44607</v>
      </c>
      <c r="B1178" t="s">
        <v>79</v>
      </c>
      <c r="C1178" s="1">
        <v>44607</v>
      </c>
      <c r="D1178">
        <v>31.3</v>
      </c>
    </row>
    <row r="1179" spans="1:4" x14ac:dyDescent="0.25">
      <c r="A1179" s="3" t="str">
        <f t="shared" si="18"/>
        <v>ROST_44607</v>
      </c>
      <c r="B1179" t="s">
        <v>80</v>
      </c>
      <c r="C1179" s="1">
        <v>44607</v>
      </c>
      <c r="D1179">
        <v>96.19</v>
      </c>
    </row>
    <row r="1180" spans="1:4" x14ac:dyDescent="0.25">
      <c r="A1180" s="3" t="str">
        <f t="shared" si="18"/>
        <v>SEGA.L_44607</v>
      </c>
      <c r="B1180" t="s">
        <v>81</v>
      </c>
      <c r="C1180" s="1">
        <v>44607</v>
      </c>
      <c r="D1180">
        <v>104.98</v>
      </c>
    </row>
    <row r="1181" spans="1:4" x14ac:dyDescent="0.25">
      <c r="A1181" s="3" t="str">
        <f t="shared" si="18"/>
        <v>SHY_44607</v>
      </c>
      <c r="B1181" t="s">
        <v>82</v>
      </c>
      <c r="C1181" s="1">
        <v>44607</v>
      </c>
      <c r="D1181">
        <v>84.275000000000006</v>
      </c>
    </row>
    <row r="1182" spans="1:4" x14ac:dyDescent="0.25">
      <c r="A1182" s="3" t="str">
        <f t="shared" si="18"/>
        <v>SLV_44607</v>
      </c>
      <c r="B1182" t="s">
        <v>83</v>
      </c>
      <c r="C1182" s="1">
        <v>44607</v>
      </c>
      <c r="D1182">
        <v>21.61</v>
      </c>
    </row>
    <row r="1183" spans="1:4" x14ac:dyDescent="0.25">
      <c r="A1183" s="3" t="str">
        <f t="shared" si="18"/>
        <v>SPMV.L_44607</v>
      </c>
      <c r="B1183" t="s">
        <v>84</v>
      </c>
      <c r="C1183" s="1">
        <v>44607</v>
      </c>
      <c r="D1183">
        <v>78.81</v>
      </c>
    </row>
    <row r="1184" spans="1:4" x14ac:dyDescent="0.25">
      <c r="A1184" s="3" t="str">
        <f t="shared" si="18"/>
        <v>TLT_44607</v>
      </c>
      <c r="B1184" t="s">
        <v>85</v>
      </c>
      <c r="C1184" s="1">
        <v>44607</v>
      </c>
      <c r="D1184">
        <v>134.80199999999999</v>
      </c>
    </row>
    <row r="1185" spans="1:4" x14ac:dyDescent="0.25">
      <c r="A1185" s="3" t="str">
        <f t="shared" si="18"/>
        <v>UNH_44607</v>
      </c>
      <c r="B1185" t="s">
        <v>86</v>
      </c>
      <c r="C1185" s="1">
        <v>44607</v>
      </c>
      <c r="D1185">
        <v>478.23</v>
      </c>
    </row>
    <row r="1186" spans="1:4" x14ac:dyDescent="0.25">
      <c r="A1186" s="3" t="str">
        <f t="shared" si="18"/>
        <v>URI_44607</v>
      </c>
      <c r="B1186" t="s">
        <v>87</v>
      </c>
      <c r="C1186" s="1">
        <v>44607</v>
      </c>
      <c r="D1186">
        <v>322.87</v>
      </c>
    </row>
    <row r="1187" spans="1:4" x14ac:dyDescent="0.25">
      <c r="A1187" s="3" t="str">
        <f t="shared" si="18"/>
        <v>V_44607</v>
      </c>
      <c r="B1187" t="s">
        <v>88</v>
      </c>
      <c r="C1187" s="1">
        <v>44607</v>
      </c>
      <c r="D1187">
        <v>227.82</v>
      </c>
    </row>
    <row r="1188" spans="1:4" x14ac:dyDescent="0.25">
      <c r="A1188" s="3" t="str">
        <f t="shared" si="18"/>
        <v>VRSK_44607</v>
      </c>
      <c r="B1188" t="s">
        <v>89</v>
      </c>
      <c r="C1188" s="1">
        <v>44607</v>
      </c>
      <c r="D1188">
        <v>194.27</v>
      </c>
    </row>
    <row r="1189" spans="1:4" x14ac:dyDescent="0.25">
      <c r="A1189" s="3" t="str">
        <f t="shared" si="18"/>
        <v>VXX_44607</v>
      </c>
      <c r="B1189" t="s">
        <v>90</v>
      </c>
      <c r="C1189" s="1">
        <v>44607</v>
      </c>
      <c r="D1189">
        <v>21.39</v>
      </c>
    </row>
    <row r="1190" spans="1:4" x14ac:dyDescent="0.25">
      <c r="A1190" s="3" t="str">
        <f t="shared" si="18"/>
        <v>WRK_44607</v>
      </c>
      <c r="B1190" t="s">
        <v>91</v>
      </c>
      <c r="C1190" s="1">
        <v>44607</v>
      </c>
      <c r="D1190">
        <v>47.44</v>
      </c>
    </row>
    <row r="1191" spans="1:4" x14ac:dyDescent="0.25">
      <c r="A1191" s="3" t="str">
        <f t="shared" si="18"/>
        <v>XLB_44607</v>
      </c>
      <c r="B1191" t="s">
        <v>92</v>
      </c>
      <c r="C1191" s="1">
        <v>44607</v>
      </c>
      <c r="D1191">
        <v>84.84</v>
      </c>
    </row>
    <row r="1192" spans="1:4" x14ac:dyDescent="0.25">
      <c r="A1192" s="3" t="str">
        <f t="shared" si="18"/>
        <v>XLC_44607</v>
      </c>
      <c r="B1192" t="s">
        <v>93</v>
      </c>
      <c r="C1192" s="1">
        <v>44607</v>
      </c>
      <c r="D1192">
        <v>70.290000000000006</v>
      </c>
    </row>
    <row r="1193" spans="1:4" x14ac:dyDescent="0.25">
      <c r="A1193" s="3" t="str">
        <f t="shared" si="18"/>
        <v>XLE_44607</v>
      </c>
      <c r="B1193" t="s">
        <v>94</v>
      </c>
      <c r="C1193" s="1">
        <v>44607</v>
      </c>
      <c r="D1193">
        <v>68.03</v>
      </c>
    </row>
    <row r="1194" spans="1:4" x14ac:dyDescent="0.25">
      <c r="A1194" s="3" t="str">
        <f t="shared" si="18"/>
        <v>XLF_44607</v>
      </c>
      <c r="B1194" t="s">
        <v>95</v>
      </c>
      <c r="C1194" s="1">
        <v>44607</v>
      </c>
      <c r="D1194">
        <v>40.200000000000003</v>
      </c>
    </row>
    <row r="1195" spans="1:4" x14ac:dyDescent="0.25">
      <c r="A1195" s="3" t="str">
        <f t="shared" si="18"/>
        <v>XLI_44607</v>
      </c>
      <c r="B1195" t="s">
        <v>96</v>
      </c>
      <c r="C1195" s="1">
        <v>44607</v>
      </c>
      <c r="D1195">
        <v>100.48</v>
      </c>
    </row>
    <row r="1196" spans="1:4" x14ac:dyDescent="0.25">
      <c r="A1196" s="3" t="str">
        <f t="shared" si="18"/>
        <v>XLK_44607</v>
      </c>
      <c r="B1196" t="s">
        <v>97</v>
      </c>
      <c r="C1196" s="1">
        <v>44607</v>
      </c>
      <c r="D1196">
        <v>158.91</v>
      </c>
    </row>
    <row r="1197" spans="1:4" x14ac:dyDescent="0.25">
      <c r="A1197" s="3" t="str">
        <f t="shared" si="18"/>
        <v>XLP_44607</v>
      </c>
      <c r="B1197" t="s">
        <v>98</v>
      </c>
      <c r="C1197" s="1">
        <v>44607</v>
      </c>
      <c r="D1197">
        <v>75.17</v>
      </c>
    </row>
    <row r="1198" spans="1:4" x14ac:dyDescent="0.25">
      <c r="A1198" s="3" t="str">
        <f t="shared" si="18"/>
        <v>XLU_44607</v>
      </c>
      <c r="B1198" t="s">
        <v>99</v>
      </c>
      <c r="C1198" s="1">
        <v>44607</v>
      </c>
      <c r="D1198">
        <v>66.150000000000006</v>
      </c>
    </row>
    <row r="1199" spans="1:4" x14ac:dyDescent="0.25">
      <c r="A1199" s="3" t="str">
        <f t="shared" si="18"/>
        <v>XLV_44607</v>
      </c>
      <c r="B1199" t="s">
        <v>100</v>
      </c>
      <c r="C1199" s="1">
        <v>44607</v>
      </c>
      <c r="D1199">
        <v>130.37</v>
      </c>
    </row>
    <row r="1200" spans="1:4" x14ac:dyDescent="0.25">
      <c r="A1200" s="3" t="str">
        <f t="shared" si="18"/>
        <v>XLY_44607</v>
      </c>
      <c r="B1200" t="s">
        <v>101</v>
      </c>
      <c r="C1200" s="1">
        <v>44607</v>
      </c>
      <c r="D1200">
        <v>185.57</v>
      </c>
    </row>
    <row r="1201" spans="1:4" x14ac:dyDescent="0.25">
      <c r="A1201" s="3" t="str">
        <f t="shared" si="18"/>
        <v>XOM_44607</v>
      </c>
      <c r="B1201" t="s">
        <v>102</v>
      </c>
      <c r="C1201" s="1">
        <v>44607</v>
      </c>
      <c r="D1201">
        <v>77.989999999999995</v>
      </c>
    </row>
    <row r="1202" spans="1:4" x14ac:dyDescent="0.25">
      <c r="A1202" s="3" t="str">
        <f t="shared" si="18"/>
        <v>ABBV_44608</v>
      </c>
      <c r="B1202" t="s">
        <v>3</v>
      </c>
      <c r="C1202" s="1">
        <v>44608</v>
      </c>
      <c r="D1202">
        <v>145.87</v>
      </c>
    </row>
    <row r="1203" spans="1:4" x14ac:dyDescent="0.25">
      <c r="A1203" s="3" t="str">
        <f t="shared" si="18"/>
        <v>ACN_44608</v>
      </c>
      <c r="B1203" t="s">
        <v>4</v>
      </c>
      <c r="C1203" s="1">
        <v>44608</v>
      </c>
      <c r="D1203">
        <v>333.72</v>
      </c>
    </row>
    <row r="1204" spans="1:4" x14ac:dyDescent="0.25">
      <c r="A1204" s="3" t="str">
        <f t="shared" si="18"/>
        <v>AEP_44608</v>
      </c>
      <c r="B1204" t="s">
        <v>5</v>
      </c>
      <c r="C1204" s="1">
        <v>44608</v>
      </c>
      <c r="D1204">
        <v>85.41</v>
      </c>
    </row>
    <row r="1205" spans="1:4" x14ac:dyDescent="0.25">
      <c r="A1205" s="3" t="str">
        <f t="shared" si="18"/>
        <v>AIZ_44608</v>
      </c>
      <c r="B1205" t="s">
        <v>6</v>
      </c>
      <c r="C1205" s="1">
        <v>44608</v>
      </c>
      <c r="D1205">
        <v>166.505</v>
      </c>
    </row>
    <row r="1206" spans="1:4" x14ac:dyDescent="0.25">
      <c r="A1206" s="3" t="str">
        <f t="shared" si="18"/>
        <v>ALLE_44608</v>
      </c>
      <c r="B1206" t="s">
        <v>7</v>
      </c>
      <c r="C1206" s="1">
        <v>44608</v>
      </c>
      <c r="D1206">
        <v>115.24</v>
      </c>
    </row>
    <row r="1207" spans="1:4" x14ac:dyDescent="0.25">
      <c r="A1207" s="3" t="str">
        <f t="shared" si="18"/>
        <v>AMAT_44608</v>
      </c>
      <c r="B1207" t="s">
        <v>8</v>
      </c>
      <c r="C1207" s="1">
        <v>44608</v>
      </c>
      <c r="D1207">
        <v>140.70599999999999</v>
      </c>
    </row>
    <row r="1208" spans="1:4" x14ac:dyDescent="0.25">
      <c r="A1208" s="3" t="str">
        <f t="shared" si="18"/>
        <v>AMP_44608</v>
      </c>
      <c r="B1208" t="s">
        <v>9</v>
      </c>
      <c r="C1208" s="1">
        <v>44608</v>
      </c>
      <c r="D1208">
        <v>312.11</v>
      </c>
    </row>
    <row r="1209" spans="1:4" x14ac:dyDescent="0.25">
      <c r="A1209" s="3" t="str">
        <f t="shared" si="18"/>
        <v>AMZN_44608</v>
      </c>
      <c r="B1209" t="s">
        <v>10</v>
      </c>
      <c r="C1209" s="1">
        <v>44608</v>
      </c>
      <c r="D1209">
        <v>3162.01</v>
      </c>
    </row>
    <row r="1210" spans="1:4" x14ac:dyDescent="0.25">
      <c r="A1210" s="3" t="str">
        <f t="shared" si="18"/>
        <v>AVB_44608</v>
      </c>
      <c r="B1210" t="s">
        <v>11</v>
      </c>
      <c r="C1210" s="1">
        <v>44608</v>
      </c>
      <c r="D1210">
        <v>239.87</v>
      </c>
    </row>
    <row r="1211" spans="1:4" x14ac:dyDescent="0.25">
      <c r="A1211" s="3" t="str">
        <f t="shared" si="18"/>
        <v>AVY_44608</v>
      </c>
      <c r="B1211" t="s">
        <v>12</v>
      </c>
      <c r="C1211" s="1">
        <v>44608</v>
      </c>
      <c r="D1211">
        <v>183.95699999999999</v>
      </c>
    </row>
    <row r="1212" spans="1:4" x14ac:dyDescent="0.25">
      <c r="A1212" s="3" t="str">
        <f t="shared" si="18"/>
        <v>AXP_44608</v>
      </c>
      <c r="B1212" t="s">
        <v>13</v>
      </c>
      <c r="C1212" s="1">
        <v>44608</v>
      </c>
      <c r="D1212">
        <v>198.38</v>
      </c>
    </row>
    <row r="1213" spans="1:4" x14ac:dyDescent="0.25">
      <c r="A1213" s="3" t="str">
        <f t="shared" si="18"/>
        <v>BDX_44608</v>
      </c>
      <c r="B1213" t="s">
        <v>14</v>
      </c>
      <c r="C1213" s="1">
        <v>44608</v>
      </c>
      <c r="D1213">
        <v>271.13</v>
      </c>
    </row>
    <row r="1214" spans="1:4" x14ac:dyDescent="0.25">
      <c r="A1214" s="3" t="str">
        <f t="shared" si="18"/>
        <v>BF-B_44608</v>
      </c>
      <c r="B1214" t="s">
        <v>15</v>
      </c>
      <c r="C1214" s="1">
        <v>44608</v>
      </c>
      <c r="D1214">
        <v>66.599999999999994</v>
      </c>
    </row>
    <row r="1215" spans="1:4" x14ac:dyDescent="0.25">
      <c r="A1215" s="3" t="str">
        <f t="shared" si="18"/>
        <v>BMY_44608</v>
      </c>
      <c r="B1215" t="s">
        <v>16</v>
      </c>
      <c r="C1215" s="1">
        <v>44608</v>
      </c>
      <c r="D1215">
        <v>67.599999999999994</v>
      </c>
    </row>
    <row r="1216" spans="1:4" x14ac:dyDescent="0.25">
      <c r="A1216" s="3" t="str">
        <f t="shared" si="18"/>
        <v>BR_44608</v>
      </c>
      <c r="B1216" t="s">
        <v>17</v>
      </c>
      <c r="C1216" s="1">
        <v>44608</v>
      </c>
      <c r="D1216">
        <v>145.97</v>
      </c>
    </row>
    <row r="1217" spans="1:4" x14ac:dyDescent="0.25">
      <c r="A1217" s="3" t="str">
        <f t="shared" si="18"/>
        <v>CARR_44608</v>
      </c>
      <c r="B1217" t="s">
        <v>18</v>
      </c>
      <c r="C1217" s="1">
        <v>44608</v>
      </c>
      <c r="D1217">
        <v>45.65</v>
      </c>
    </row>
    <row r="1218" spans="1:4" x14ac:dyDescent="0.25">
      <c r="A1218" s="3" t="str">
        <f t="shared" si="18"/>
        <v>CDW_44608</v>
      </c>
      <c r="B1218" t="s">
        <v>19</v>
      </c>
      <c r="C1218" s="1">
        <v>44608</v>
      </c>
      <c r="D1218">
        <v>184.93199999999999</v>
      </c>
    </row>
    <row r="1219" spans="1:4" x14ac:dyDescent="0.25">
      <c r="A1219" s="3" t="str">
        <f t="shared" ref="A1219:A1282" si="19">CONCATENATE(B1219,"_",C1219)</f>
        <v>CE_44608</v>
      </c>
      <c r="B1219" t="s">
        <v>20</v>
      </c>
      <c r="C1219" s="1">
        <v>44608</v>
      </c>
      <c r="D1219">
        <v>155.39599999999999</v>
      </c>
    </row>
    <row r="1220" spans="1:4" x14ac:dyDescent="0.25">
      <c r="A1220" s="3" t="str">
        <f t="shared" si="19"/>
        <v>CHTR_44608</v>
      </c>
      <c r="B1220" t="s">
        <v>21</v>
      </c>
      <c r="C1220" s="1">
        <v>44608</v>
      </c>
      <c r="D1220">
        <v>609.46</v>
      </c>
    </row>
    <row r="1221" spans="1:4" x14ac:dyDescent="0.25">
      <c r="A1221" s="3" t="str">
        <f t="shared" si="19"/>
        <v>CNC_44608</v>
      </c>
      <c r="B1221" t="s">
        <v>22</v>
      </c>
      <c r="C1221" s="1">
        <v>44608</v>
      </c>
      <c r="D1221">
        <v>84.22</v>
      </c>
    </row>
    <row r="1222" spans="1:4" x14ac:dyDescent="0.25">
      <c r="A1222" s="3" t="str">
        <f t="shared" si="19"/>
        <v>CNP_44608</v>
      </c>
      <c r="B1222" t="s">
        <v>23</v>
      </c>
      <c r="C1222" s="1">
        <v>44608</v>
      </c>
      <c r="D1222">
        <v>26.88</v>
      </c>
    </row>
    <row r="1223" spans="1:4" x14ac:dyDescent="0.25">
      <c r="A1223" s="3" t="str">
        <f t="shared" si="19"/>
        <v>COP_44608</v>
      </c>
      <c r="B1223" t="s">
        <v>24</v>
      </c>
      <c r="C1223" s="1">
        <v>44608</v>
      </c>
      <c r="D1223">
        <v>90.21</v>
      </c>
    </row>
    <row r="1224" spans="1:4" x14ac:dyDescent="0.25">
      <c r="A1224" s="3" t="str">
        <f t="shared" si="19"/>
        <v>CTAS_44608</v>
      </c>
      <c r="B1224" t="s">
        <v>25</v>
      </c>
      <c r="C1224" s="1">
        <v>44608</v>
      </c>
      <c r="D1224">
        <v>378.57</v>
      </c>
    </row>
    <row r="1225" spans="1:4" x14ac:dyDescent="0.25">
      <c r="A1225" s="3" t="str">
        <f t="shared" si="19"/>
        <v>CZR_44608</v>
      </c>
      <c r="B1225" t="s">
        <v>26</v>
      </c>
      <c r="C1225" s="1">
        <v>44608</v>
      </c>
      <c r="D1225">
        <v>85.42</v>
      </c>
    </row>
    <row r="1226" spans="1:4" x14ac:dyDescent="0.25">
      <c r="A1226" s="3" t="str">
        <f t="shared" si="19"/>
        <v>DG_44608</v>
      </c>
      <c r="B1226" t="s">
        <v>27</v>
      </c>
      <c r="C1226" s="1">
        <v>44608</v>
      </c>
      <c r="D1226">
        <v>197.35</v>
      </c>
    </row>
    <row r="1227" spans="1:4" x14ac:dyDescent="0.25">
      <c r="A1227" s="3" t="str">
        <f t="shared" si="19"/>
        <v>DPZ_44608</v>
      </c>
      <c r="B1227" t="s">
        <v>28</v>
      </c>
      <c r="C1227" s="1">
        <v>44608</v>
      </c>
      <c r="D1227">
        <v>433.34</v>
      </c>
    </row>
    <row r="1228" spans="1:4" x14ac:dyDescent="0.25">
      <c r="A1228" s="3" t="str">
        <f t="shared" si="19"/>
        <v>DRE_44608</v>
      </c>
      <c r="B1228" t="s">
        <v>29</v>
      </c>
      <c r="C1228" s="1">
        <v>44608</v>
      </c>
      <c r="D1228">
        <v>53.87</v>
      </c>
    </row>
    <row r="1229" spans="1:4" x14ac:dyDescent="0.25">
      <c r="A1229" s="3" t="str">
        <f t="shared" si="19"/>
        <v>DXC_44608</v>
      </c>
      <c r="B1229" t="s">
        <v>30</v>
      </c>
      <c r="C1229" s="1">
        <v>44608</v>
      </c>
      <c r="D1229">
        <v>37.35</v>
      </c>
    </row>
    <row r="1230" spans="1:4" x14ac:dyDescent="0.25">
      <c r="A1230" s="3" t="str">
        <f t="shared" si="19"/>
        <v>EWA_44608</v>
      </c>
      <c r="B1230" t="s">
        <v>31</v>
      </c>
      <c r="C1230" s="1">
        <v>44608</v>
      </c>
      <c r="D1230">
        <v>24.36</v>
      </c>
    </row>
    <row r="1231" spans="1:4" x14ac:dyDescent="0.25">
      <c r="A1231" s="3" t="str">
        <f t="shared" si="19"/>
        <v>EWC_44608</v>
      </c>
      <c r="B1231" t="s">
        <v>32</v>
      </c>
      <c r="C1231" s="1">
        <v>44608</v>
      </c>
      <c r="D1231">
        <v>38.72</v>
      </c>
    </row>
    <row r="1232" spans="1:4" x14ac:dyDescent="0.25">
      <c r="A1232" s="3" t="str">
        <f t="shared" si="19"/>
        <v>EWG_44608</v>
      </c>
      <c r="B1232" t="s">
        <v>33</v>
      </c>
      <c r="C1232" s="1">
        <v>44608</v>
      </c>
      <c r="D1232">
        <v>32.22</v>
      </c>
    </row>
    <row r="1233" spans="1:4" x14ac:dyDescent="0.25">
      <c r="A1233" s="3" t="str">
        <f t="shared" si="19"/>
        <v>EWH_44608</v>
      </c>
      <c r="B1233" t="s">
        <v>34</v>
      </c>
      <c r="C1233" s="1">
        <v>44608</v>
      </c>
      <c r="D1233">
        <v>24.65</v>
      </c>
    </row>
    <row r="1234" spans="1:4" x14ac:dyDescent="0.25">
      <c r="A1234" s="3" t="str">
        <f t="shared" si="19"/>
        <v>EWJ_44608</v>
      </c>
      <c r="B1234" t="s">
        <v>35</v>
      </c>
      <c r="C1234" s="1">
        <v>44608</v>
      </c>
      <c r="D1234">
        <v>64.680000000000007</v>
      </c>
    </row>
    <row r="1235" spans="1:4" x14ac:dyDescent="0.25">
      <c r="A1235" s="3" t="str">
        <f t="shared" si="19"/>
        <v>EWL_44608</v>
      </c>
      <c r="B1235" t="s">
        <v>36</v>
      </c>
      <c r="C1235" s="1">
        <v>44608</v>
      </c>
      <c r="D1235">
        <v>49.17</v>
      </c>
    </row>
    <row r="1236" spans="1:4" x14ac:dyDescent="0.25">
      <c r="A1236" s="3" t="str">
        <f t="shared" si="19"/>
        <v>EWQ_44608</v>
      </c>
      <c r="B1236" t="s">
        <v>37</v>
      </c>
      <c r="C1236" s="1">
        <v>44608</v>
      </c>
      <c r="D1236">
        <v>38.1</v>
      </c>
    </row>
    <row r="1237" spans="1:4" x14ac:dyDescent="0.25">
      <c r="A1237" s="3" t="str">
        <f t="shared" si="19"/>
        <v>EWT_44608</v>
      </c>
      <c r="B1237" t="s">
        <v>38</v>
      </c>
      <c r="C1237" s="1">
        <v>44608</v>
      </c>
      <c r="D1237">
        <v>66.23</v>
      </c>
    </row>
    <row r="1238" spans="1:4" x14ac:dyDescent="0.25">
      <c r="A1238" s="3" t="str">
        <f t="shared" si="19"/>
        <v>EWU_44608</v>
      </c>
      <c r="B1238" t="s">
        <v>39</v>
      </c>
      <c r="C1238" s="1">
        <v>44608</v>
      </c>
      <c r="D1238">
        <v>34.659999999999997</v>
      </c>
    </row>
    <row r="1239" spans="1:4" x14ac:dyDescent="0.25">
      <c r="A1239" s="3" t="str">
        <f t="shared" si="19"/>
        <v>EWY_44608</v>
      </c>
      <c r="B1239" t="s">
        <v>40</v>
      </c>
      <c r="C1239" s="1">
        <v>44608</v>
      </c>
      <c r="D1239">
        <v>73.680000000000007</v>
      </c>
    </row>
    <row r="1240" spans="1:4" x14ac:dyDescent="0.25">
      <c r="A1240" s="3" t="str">
        <f t="shared" si="19"/>
        <v>EWZ_44608</v>
      </c>
      <c r="B1240" t="s">
        <v>41</v>
      </c>
      <c r="C1240" s="1">
        <v>44608</v>
      </c>
      <c r="D1240">
        <v>33.64</v>
      </c>
    </row>
    <row r="1241" spans="1:4" x14ac:dyDescent="0.25">
      <c r="A1241" s="3" t="str">
        <f t="shared" si="19"/>
        <v>FB_44608</v>
      </c>
      <c r="B1241" t="s">
        <v>42</v>
      </c>
      <c r="C1241" s="1">
        <v>44608</v>
      </c>
      <c r="D1241">
        <v>216.54</v>
      </c>
    </row>
    <row r="1242" spans="1:4" x14ac:dyDescent="0.25">
      <c r="A1242" s="3" t="str">
        <f t="shared" si="19"/>
        <v>FTV_44608</v>
      </c>
      <c r="B1242" t="s">
        <v>43</v>
      </c>
      <c r="C1242" s="1">
        <v>44608</v>
      </c>
      <c r="D1242">
        <v>65.287000000000006</v>
      </c>
    </row>
    <row r="1243" spans="1:4" x14ac:dyDescent="0.25">
      <c r="A1243" s="3" t="str">
        <f t="shared" si="19"/>
        <v>GOOG_44608</v>
      </c>
      <c r="B1243" t="s">
        <v>44</v>
      </c>
      <c r="C1243" s="1">
        <v>44608</v>
      </c>
      <c r="D1243">
        <v>2749.75</v>
      </c>
    </row>
    <row r="1244" spans="1:4" x14ac:dyDescent="0.25">
      <c r="A1244" s="3" t="str">
        <f t="shared" si="19"/>
        <v>GPC_44608</v>
      </c>
      <c r="B1244" t="s">
        <v>45</v>
      </c>
      <c r="C1244" s="1">
        <v>44608</v>
      </c>
      <c r="D1244">
        <v>129.029</v>
      </c>
    </row>
    <row r="1245" spans="1:4" x14ac:dyDescent="0.25">
      <c r="A1245" s="3" t="str">
        <f t="shared" si="19"/>
        <v>GSG_44608</v>
      </c>
      <c r="B1245" t="s">
        <v>46</v>
      </c>
      <c r="C1245" s="1">
        <v>44608</v>
      </c>
      <c r="D1245">
        <v>19.63</v>
      </c>
    </row>
    <row r="1246" spans="1:4" x14ac:dyDescent="0.25">
      <c r="A1246" s="3" t="str">
        <f t="shared" si="19"/>
        <v>HIG_44608</v>
      </c>
      <c r="B1246" t="s">
        <v>47</v>
      </c>
      <c r="C1246" s="1">
        <v>44608</v>
      </c>
      <c r="D1246">
        <v>70.831999999999994</v>
      </c>
    </row>
    <row r="1247" spans="1:4" x14ac:dyDescent="0.25">
      <c r="A1247" s="3" t="str">
        <f t="shared" si="19"/>
        <v>HIGH.L_44608</v>
      </c>
      <c r="B1247" t="s">
        <v>48</v>
      </c>
      <c r="C1247" s="1">
        <v>44608</v>
      </c>
      <c r="D1247">
        <v>5.367</v>
      </c>
    </row>
    <row r="1248" spans="1:4" x14ac:dyDescent="0.25">
      <c r="A1248" s="3" t="str">
        <f t="shared" si="19"/>
        <v>HST_44608</v>
      </c>
      <c r="B1248" t="s">
        <v>49</v>
      </c>
      <c r="C1248" s="1">
        <v>44608</v>
      </c>
      <c r="D1248">
        <v>19.309999999999999</v>
      </c>
    </row>
    <row r="1249" spans="1:4" x14ac:dyDescent="0.25">
      <c r="A1249" s="3" t="str">
        <f t="shared" si="19"/>
        <v>HYG_44608</v>
      </c>
      <c r="B1249" t="s">
        <v>50</v>
      </c>
      <c r="C1249" s="1">
        <v>44608</v>
      </c>
      <c r="D1249">
        <v>82.814999999999998</v>
      </c>
    </row>
    <row r="1250" spans="1:4" x14ac:dyDescent="0.25">
      <c r="A1250" s="3" t="str">
        <f t="shared" si="19"/>
        <v>IAU_44608</v>
      </c>
      <c r="B1250" t="s">
        <v>51</v>
      </c>
      <c r="C1250" s="1">
        <v>44608</v>
      </c>
      <c r="D1250">
        <v>35.61</v>
      </c>
    </row>
    <row r="1251" spans="1:4" x14ac:dyDescent="0.25">
      <c r="A1251" s="3" t="str">
        <f t="shared" si="19"/>
        <v>ICLN_44608</v>
      </c>
      <c r="B1251" t="s">
        <v>52</v>
      </c>
      <c r="C1251" s="1">
        <v>44608</v>
      </c>
      <c r="D1251">
        <v>18.739999999999998</v>
      </c>
    </row>
    <row r="1252" spans="1:4" x14ac:dyDescent="0.25">
      <c r="A1252" s="3" t="str">
        <f t="shared" si="19"/>
        <v>IEAA.L_44608</v>
      </c>
      <c r="B1252" t="s">
        <v>53</v>
      </c>
      <c r="C1252" s="1">
        <v>44608</v>
      </c>
      <c r="D1252">
        <v>5.15</v>
      </c>
    </row>
    <row r="1253" spans="1:4" x14ac:dyDescent="0.25">
      <c r="A1253" s="3" t="str">
        <f t="shared" si="19"/>
        <v>IEF_44608</v>
      </c>
      <c r="B1253" t="s">
        <v>54</v>
      </c>
      <c r="C1253" s="1">
        <v>44608</v>
      </c>
      <c r="D1253">
        <v>110.17100000000001</v>
      </c>
    </row>
    <row r="1254" spans="1:4" x14ac:dyDescent="0.25">
      <c r="A1254" s="3" t="str">
        <f t="shared" si="19"/>
        <v>IEFM.L_44608</v>
      </c>
      <c r="B1254" t="s">
        <v>55</v>
      </c>
      <c r="C1254" s="1">
        <v>44608</v>
      </c>
      <c r="D1254">
        <v>771.58600000000001</v>
      </c>
    </row>
    <row r="1255" spans="1:4" x14ac:dyDescent="0.25">
      <c r="A1255" s="3" t="str">
        <f t="shared" si="19"/>
        <v>IEMG_44608</v>
      </c>
      <c r="B1255" t="s">
        <v>56</v>
      </c>
      <c r="C1255" s="1">
        <v>44608</v>
      </c>
      <c r="D1255">
        <v>60.73</v>
      </c>
    </row>
    <row r="1256" spans="1:4" x14ac:dyDescent="0.25">
      <c r="A1256" s="3" t="str">
        <f t="shared" si="19"/>
        <v>IEUS_44608</v>
      </c>
      <c r="B1256" t="s">
        <v>57</v>
      </c>
      <c r="C1256" s="1">
        <v>44608</v>
      </c>
      <c r="D1256">
        <v>64.69</v>
      </c>
    </row>
    <row r="1257" spans="1:4" x14ac:dyDescent="0.25">
      <c r="A1257" s="3" t="str">
        <f t="shared" si="19"/>
        <v>IEVL.L_44608</v>
      </c>
      <c r="B1257" t="s">
        <v>58</v>
      </c>
      <c r="C1257" s="1">
        <v>44608</v>
      </c>
      <c r="D1257">
        <v>7.65</v>
      </c>
    </row>
    <row r="1258" spans="1:4" x14ac:dyDescent="0.25">
      <c r="A1258" s="3" t="str">
        <f t="shared" si="19"/>
        <v>IGF_44608</v>
      </c>
      <c r="B1258" t="s">
        <v>59</v>
      </c>
      <c r="C1258" s="1">
        <v>44608</v>
      </c>
      <c r="D1258">
        <v>47.67</v>
      </c>
    </row>
    <row r="1259" spans="1:4" x14ac:dyDescent="0.25">
      <c r="A1259" s="3" t="str">
        <f t="shared" si="19"/>
        <v>INDA_44608</v>
      </c>
      <c r="B1259" t="s">
        <v>60</v>
      </c>
      <c r="C1259" s="1">
        <v>44608</v>
      </c>
      <c r="D1259">
        <v>44.93</v>
      </c>
    </row>
    <row r="1260" spans="1:4" x14ac:dyDescent="0.25">
      <c r="A1260" s="3" t="str">
        <f t="shared" si="19"/>
        <v>IUMO.L_44608</v>
      </c>
      <c r="B1260" t="s">
        <v>61</v>
      </c>
      <c r="C1260" s="1">
        <v>44608</v>
      </c>
      <c r="D1260">
        <v>11.288</v>
      </c>
    </row>
    <row r="1261" spans="1:4" x14ac:dyDescent="0.25">
      <c r="A1261" s="3" t="str">
        <f t="shared" si="19"/>
        <v>IUVL.L_44608</v>
      </c>
      <c r="B1261" t="s">
        <v>62</v>
      </c>
      <c r="C1261" s="1">
        <v>44608</v>
      </c>
      <c r="D1261">
        <v>9.25</v>
      </c>
    </row>
    <row r="1262" spans="1:4" x14ac:dyDescent="0.25">
      <c r="A1262" s="3" t="str">
        <f t="shared" si="19"/>
        <v>IVV_44608</v>
      </c>
      <c r="B1262" t="s">
        <v>63</v>
      </c>
      <c r="C1262" s="1">
        <v>44608</v>
      </c>
      <c r="D1262">
        <v>448.51</v>
      </c>
    </row>
    <row r="1263" spans="1:4" x14ac:dyDescent="0.25">
      <c r="A1263" s="3" t="str">
        <f t="shared" si="19"/>
        <v>IWM_44608</v>
      </c>
      <c r="B1263" t="s">
        <v>64</v>
      </c>
      <c r="C1263" s="1">
        <v>44608</v>
      </c>
      <c r="D1263">
        <v>206.49</v>
      </c>
    </row>
    <row r="1264" spans="1:4" x14ac:dyDescent="0.25">
      <c r="A1264" s="3" t="str">
        <f t="shared" si="19"/>
        <v>IXN_44608</v>
      </c>
      <c r="B1264" t="s">
        <v>65</v>
      </c>
      <c r="C1264" s="1">
        <v>44608</v>
      </c>
      <c r="D1264">
        <v>58.52</v>
      </c>
    </row>
    <row r="1265" spans="1:4" x14ac:dyDescent="0.25">
      <c r="A1265" s="3" t="str">
        <f t="shared" si="19"/>
        <v>JPEA.L_44608</v>
      </c>
      <c r="B1265" t="s">
        <v>66</v>
      </c>
      <c r="C1265" s="1">
        <v>44608</v>
      </c>
      <c r="D1265">
        <v>5.6760000000000002</v>
      </c>
    </row>
    <row r="1266" spans="1:4" x14ac:dyDescent="0.25">
      <c r="A1266" s="3" t="str">
        <f t="shared" si="19"/>
        <v>JPM_44608</v>
      </c>
      <c r="B1266" t="s">
        <v>67</v>
      </c>
      <c r="C1266" s="1">
        <v>44608</v>
      </c>
      <c r="D1266">
        <v>155</v>
      </c>
    </row>
    <row r="1267" spans="1:4" x14ac:dyDescent="0.25">
      <c r="A1267" s="3" t="str">
        <f t="shared" si="19"/>
        <v>KR_44608</v>
      </c>
      <c r="B1267" t="s">
        <v>68</v>
      </c>
      <c r="C1267" s="1">
        <v>44608</v>
      </c>
      <c r="D1267">
        <v>44.57</v>
      </c>
    </row>
    <row r="1268" spans="1:4" x14ac:dyDescent="0.25">
      <c r="A1268" s="3" t="str">
        <f t="shared" si="19"/>
        <v>LQD_44608</v>
      </c>
      <c r="B1268" t="s">
        <v>69</v>
      </c>
      <c r="C1268" s="1">
        <v>44608</v>
      </c>
      <c r="D1268">
        <v>123.03700000000001</v>
      </c>
    </row>
    <row r="1269" spans="1:4" x14ac:dyDescent="0.25">
      <c r="A1269" s="3" t="str">
        <f t="shared" si="19"/>
        <v>MCHI_44608</v>
      </c>
      <c r="B1269" t="s">
        <v>70</v>
      </c>
      <c r="C1269" s="1">
        <v>44608</v>
      </c>
      <c r="D1269">
        <v>63.25</v>
      </c>
    </row>
    <row r="1270" spans="1:4" x14ac:dyDescent="0.25">
      <c r="A1270" s="3" t="str">
        <f t="shared" si="19"/>
        <v>MVEU.L_44608</v>
      </c>
      <c r="B1270" t="s">
        <v>71</v>
      </c>
      <c r="C1270" s="1">
        <v>44608</v>
      </c>
      <c r="D1270">
        <v>52.7</v>
      </c>
    </row>
    <row r="1271" spans="1:4" x14ac:dyDescent="0.25">
      <c r="A1271" s="3" t="str">
        <f t="shared" si="19"/>
        <v>OGN_44608</v>
      </c>
      <c r="B1271" t="s">
        <v>72</v>
      </c>
      <c r="C1271" s="1">
        <v>44608</v>
      </c>
      <c r="D1271">
        <v>36.058</v>
      </c>
    </row>
    <row r="1272" spans="1:4" x14ac:dyDescent="0.25">
      <c r="A1272" s="3" t="str">
        <f t="shared" si="19"/>
        <v>PG_44608</v>
      </c>
      <c r="B1272" t="s">
        <v>73</v>
      </c>
      <c r="C1272" s="1">
        <v>44608</v>
      </c>
      <c r="D1272">
        <v>158.01</v>
      </c>
    </row>
    <row r="1273" spans="1:4" x14ac:dyDescent="0.25">
      <c r="A1273" s="3" t="str">
        <f t="shared" si="19"/>
        <v>PPL_44608</v>
      </c>
      <c r="B1273" t="s">
        <v>74</v>
      </c>
      <c r="C1273" s="1">
        <v>44608</v>
      </c>
      <c r="D1273">
        <v>28.23</v>
      </c>
    </row>
    <row r="1274" spans="1:4" x14ac:dyDescent="0.25">
      <c r="A1274" s="3" t="str">
        <f t="shared" si="19"/>
        <v>PRU_44608</v>
      </c>
      <c r="B1274" t="s">
        <v>75</v>
      </c>
      <c r="C1274" s="1">
        <v>44608</v>
      </c>
      <c r="D1274">
        <v>118.16</v>
      </c>
    </row>
    <row r="1275" spans="1:4" x14ac:dyDescent="0.25">
      <c r="A1275" s="3" t="str">
        <f t="shared" si="19"/>
        <v>PYPL_44608</v>
      </c>
      <c r="B1275" t="s">
        <v>76</v>
      </c>
      <c r="C1275" s="1">
        <v>44608</v>
      </c>
      <c r="D1275">
        <v>110.54</v>
      </c>
    </row>
    <row r="1276" spans="1:4" x14ac:dyDescent="0.25">
      <c r="A1276" s="3" t="str">
        <f t="shared" si="19"/>
        <v>RE_44608</v>
      </c>
      <c r="B1276" t="s">
        <v>77</v>
      </c>
      <c r="C1276" s="1">
        <v>44608</v>
      </c>
      <c r="D1276">
        <v>303.08</v>
      </c>
    </row>
    <row r="1277" spans="1:4" x14ac:dyDescent="0.25">
      <c r="A1277" s="3" t="str">
        <f t="shared" si="19"/>
        <v>REET_44608</v>
      </c>
      <c r="B1277" t="s">
        <v>78</v>
      </c>
      <c r="C1277" s="1">
        <v>44608</v>
      </c>
      <c r="D1277">
        <v>28.18</v>
      </c>
    </row>
    <row r="1278" spans="1:4" x14ac:dyDescent="0.25">
      <c r="A1278" s="3" t="str">
        <f t="shared" si="19"/>
        <v>ROL_44608</v>
      </c>
      <c r="B1278" t="s">
        <v>79</v>
      </c>
      <c r="C1278" s="1">
        <v>44608</v>
      </c>
      <c r="D1278">
        <v>31.37</v>
      </c>
    </row>
    <row r="1279" spans="1:4" x14ac:dyDescent="0.25">
      <c r="A1279" s="3" t="str">
        <f t="shared" si="19"/>
        <v>ROST_44608</v>
      </c>
      <c r="B1279" t="s">
        <v>80</v>
      </c>
      <c r="C1279" s="1">
        <v>44608</v>
      </c>
      <c r="D1279">
        <v>95.7</v>
      </c>
    </row>
    <row r="1280" spans="1:4" x14ac:dyDescent="0.25">
      <c r="A1280" s="3" t="str">
        <f t="shared" si="19"/>
        <v>SEGA.L_44608</v>
      </c>
      <c r="B1280" t="s">
        <v>81</v>
      </c>
      <c r="C1280" s="1">
        <v>44608</v>
      </c>
      <c r="D1280">
        <v>104.88</v>
      </c>
    </row>
    <row r="1281" spans="1:4" x14ac:dyDescent="0.25">
      <c r="A1281" s="3" t="str">
        <f t="shared" si="19"/>
        <v>SHY_44608</v>
      </c>
      <c r="B1281" t="s">
        <v>82</v>
      </c>
      <c r="C1281" s="1">
        <v>44608</v>
      </c>
      <c r="D1281">
        <v>84.385000000000005</v>
      </c>
    </row>
    <row r="1282" spans="1:4" x14ac:dyDescent="0.25">
      <c r="A1282" s="3" t="str">
        <f t="shared" si="19"/>
        <v>SLV_44608</v>
      </c>
      <c r="B1282" t="s">
        <v>83</v>
      </c>
      <c r="C1282" s="1">
        <v>44608</v>
      </c>
      <c r="D1282">
        <v>21.87</v>
      </c>
    </row>
    <row r="1283" spans="1:4" x14ac:dyDescent="0.25">
      <c r="A1283" s="3" t="str">
        <f t="shared" ref="A1283:A1346" si="20">CONCATENATE(B1283,"_",C1283)</f>
        <v>SPMV.L_44608</v>
      </c>
      <c r="B1283" t="s">
        <v>84</v>
      </c>
      <c r="C1283" s="1">
        <v>44608</v>
      </c>
      <c r="D1283">
        <v>78.224999999999994</v>
      </c>
    </row>
    <row r="1284" spans="1:4" x14ac:dyDescent="0.25">
      <c r="A1284" s="3" t="str">
        <f t="shared" si="20"/>
        <v>TLT_44608</v>
      </c>
      <c r="B1284" t="s">
        <v>85</v>
      </c>
      <c r="C1284" s="1">
        <v>44608</v>
      </c>
      <c r="D1284">
        <v>135.601</v>
      </c>
    </row>
    <row r="1285" spans="1:4" x14ac:dyDescent="0.25">
      <c r="A1285" s="3" t="str">
        <f t="shared" si="20"/>
        <v>UNH_44608</v>
      </c>
      <c r="B1285" t="s">
        <v>86</v>
      </c>
      <c r="C1285" s="1">
        <v>44608</v>
      </c>
      <c r="D1285">
        <v>480.05</v>
      </c>
    </row>
    <row r="1286" spans="1:4" x14ac:dyDescent="0.25">
      <c r="A1286" s="3" t="str">
        <f t="shared" si="20"/>
        <v>URI_44608</v>
      </c>
      <c r="B1286" t="s">
        <v>87</v>
      </c>
      <c r="C1286" s="1">
        <v>44608</v>
      </c>
      <c r="D1286">
        <v>325.12</v>
      </c>
    </row>
    <row r="1287" spans="1:4" x14ac:dyDescent="0.25">
      <c r="A1287" s="3" t="str">
        <f t="shared" si="20"/>
        <v>V_44608</v>
      </c>
      <c r="B1287" t="s">
        <v>88</v>
      </c>
      <c r="C1287" s="1">
        <v>44608</v>
      </c>
      <c r="D1287">
        <v>228.82</v>
      </c>
    </row>
    <row r="1288" spans="1:4" x14ac:dyDescent="0.25">
      <c r="A1288" s="3" t="str">
        <f t="shared" si="20"/>
        <v>VRSK_44608</v>
      </c>
      <c r="B1288" t="s">
        <v>89</v>
      </c>
      <c r="C1288" s="1">
        <v>44608</v>
      </c>
      <c r="D1288">
        <v>194.07</v>
      </c>
    </row>
    <row r="1289" spans="1:4" x14ac:dyDescent="0.25">
      <c r="A1289" s="3" t="str">
        <f t="shared" si="20"/>
        <v>VXX_44608</v>
      </c>
      <c r="B1289" t="s">
        <v>90</v>
      </c>
      <c r="C1289" s="1">
        <v>44608</v>
      </c>
      <c r="D1289">
        <v>20.53</v>
      </c>
    </row>
    <row r="1290" spans="1:4" x14ac:dyDescent="0.25">
      <c r="A1290" s="3" t="str">
        <f t="shared" si="20"/>
        <v>WRK_44608</v>
      </c>
      <c r="B1290" t="s">
        <v>91</v>
      </c>
      <c r="C1290" s="1">
        <v>44608</v>
      </c>
      <c r="D1290">
        <v>47.16</v>
      </c>
    </row>
    <row r="1291" spans="1:4" x14ac:dyDescent="0.25">
      <c r="A1291" s="3" t="str">
        <f t="shared" si="20"/>
        <v>XLB_44608</v>
      </c>
      <c r="B1291" t="s">
        <v>92</v>
      </c>
      <c r="C1291" s="1">
        <v>44608</v>
      </c>
      <c r="D1291">
        <v>85.46</v>
      </c>
    </row>
    <row r="1292" spans="1:4" x14ac:dyDescent="0.25">
      <c r="A1292" s="3" t="str">
        <f t="shared" si="20"/>
        <v>XLC_44608</v>
      </c>
      <c r="B1292" t="s">
        <v>93</v>
      </c>
      <c r="C1292" s="1">
        <v>44608</v>
      </c>
      <c r="D1292">
        <v>69.8</v>
      </c>
    </row>
    <row r="1293" spans="1:4" x14ac:dyDescent="0.25">
      <c r="A1293" s="3" t="str">
        <f t="shared" si="20"/>
        <v>XLE_44608</v>
      </c>
      <c r="B1293" t="s">
        <v>94</v>
      </c>
      <c r="C1293" s="1">
        <v>44608</v>
      </c>
      <c r="D1293">
        <v>68.58</v>
      </c>
    </row>
    <row r="1294" spans="1:4" x14ac:dyDescent="0.25">
      <c r="A1294" s="3" t="str">
        <f t="shared" si="20"/>
        <v>XLF_44608</v>
      </c>
      <c r="B1294" t="s">
        <v>95</v>
      </c>
      <c r="C1294" s="1">
        <v>44608</v>
      </c>
      <c r="D1294">
        <v>40.229999999999997</v>
      </c>
    </row>
    <row r="1295" spans="1:4" x14ac:dyDescent="0.25">
      <c r="A1295" s="3" t="str">
        <f t="shared" si="20"/>
        <v>XLI_44608</v>
      </c>
      <c r="B1295" t="s">
        <v>96</v>
      </c>
      <c r="C1295" s="1">
        <v>44608</v>
      </c>
      <c r="D1295">
        <v>101.01</v>
      </c>
    </row>
    <row r="1296" spans="1:4" x14ac:dyDescent="0.25">
      <c r="A1296" s="3" t="str">
        <f t="shared" si="20"/>
        <v>XLK_44608</v>
      </c>
      <c r="B1296" t="s">
        <v>97</v>
      </c>
      <c r="C1296" s="1">
        <v>44608</v>
      </c>
      <c r="D1296">
        <v>158.75</v>
      </c>
    </row>
    <row r="1297" spans="1:4" x14ac:dyDescent="0.25">
      <c r="A1297" s="3" t="str">
        <f t="shared" si="20"/>
        <v>XLP_44608</v>
      </c>
      <c r="B1297" t="s">
        <v>98</v>
      </c>
      <c r="C1297" s="1">
        <v>44608</v>
      </c>
      <c r="D1297">
        <v>75.31</v>
      </c>
    </row>
    <row r="1298" spans="1:4" x14ac:dyDescent="0.25">
      <c r="A1298" s="3" t="str">
        <f t="shared" si="20"/>
        <v>XLU_44608</v>
      </c>
      <c r="B1298" t="s">
        <v>99</v>
      </c>
      <c r="C1298" s="1">
        <v>44608</v>
      </c>
      <c r="D1298">
        <v>66.3</v>
      </c>
    </row>
    <row r="1299" spans="1:4" x14ac:dyDescent="0.25">
      <c r="A1299" s="3" t="str">
        <f t="shared" si="20"/>
        <v>XLV_44608</v>
      </c>
      <c r="B1299" t="s">
        <v>100</v>
      </c>
      <c r="C1299" s="1">
        <v>44608</v>
      </c>
      <c r="D1299">
        <v>130.57</v>
      </c>
    </row>
    <row r="1300" spans="1:4" x14ac:dyDescent="0.25">
      <c r="A1300" s="3" t="str">
        <f t="shared" si="20"/>
        <v>XLY_44608</v>
      </c>
      <c r="B1300" t="s">
        <v>101</v>
      </c>
      <c r="C1300" s="1">
        <v>44608</v>
      </c>
      <c r="D1300">
        <v>186.1</v>
      </c>
    </row>
    <row r="1301" spans="1:4" x14ac:dyDescent="0.25">
      <c r="A1301" s="3" t="str">
        <f t="shared" si="20"/>
        <v>XOM_44608</v>
      </c>
      <c r="B1301" t="s">
        <v>102</v>
      </c>
      <c r="C1301" s="1">
        <v>44608</v>
      </c>
      <c r="D1301">
        <v>78.349999999999994</v>
      </c>
    </row>
    <row r="1302" spans="1:4" x14ac:dyDescent="0.25">
      <c r="A1302" s="3" t="str">
        <f t="shared" si="20"/>
        <v>ABBV_44609</v>
      </c>
      <c r="B1302" t="s">
        <v>3</v>
      </c>
      <c r="C1302" s="1">
        <v>44609</v>
      </c>
      <c r="D1302">
        <v>144.97</v>
      </c>
    </row>
    <row r="1303" spans="1:4" x14ac:dyDescent="0.25">
      <c r="A1303" s="3" t="str">
        <f t="shared" si="20"/>
        <v>ACN_44609</v>
      </c>
      <c r="B1303" t="s">
        <v>4</v>
      </c>
      <c r="C1303" s="1">
        <v>44609</v>
      </c>
      <c r="D1303">
        <v>322.91000000000003</v>
      </c>
    </row>
    <row r="1304" spans="1:4" x14ac:dyDescent="0.25">
      <c r="A1304" s="3" t="str">
        <f t="shared" si="20"/>
        <v>AEP_44609</v>
      </c>
      <c r="B1304" t="s">
        <v>5</v>
      </c>
      <c r="C1304" s="1">
        <v>44609</v>
      </c>
      <c r="D1304">
        <v>85.49</v>
      </c>
    </row>
    <row r="1305" spans="1:4" x14ac:dyDescent="0.25">
      <c r="A1305" s="3" t="str">
        <f t="shared" si="20"/>
        <v>AIZ_44609</v>
      </c>
      <c r="B1305" t="s">
        <v>6</v>
      </c>
      <c r="C1305" s="1">
        <v>44609</v>
      </c>
      <c r="D1305">
        <v>165.33</v>
      </c>
    </row>
    <row r="1306" spans="1:4" x14ac:dyDescent="0.25">
      <c r="A1306" s="3" t="str">
        <f t="shared" si="20"/>
        <v>ALLE_44609</v>
      </c>
      <c r="B1306" t="s">
        <v>7</v>
      </c>
      <c r="C1306" s="1">
        <v>44609</v>
      </c>
      <c r="D1306">
        <v>114.59</v>
      </c>
    </row>
    <row r="1307" spans="1:4" x14ac:dyDescent="0.25">
      <c r="A1307" s="3" t="str">
        <f t="shared" si="20"/>
        <v>AMAT_44609</v>
      </c>
      <c r="B1307" t="s">
        <v>8</v>
      </c>
      <c r="C1307" s="1">
        <v>44609</v>
      </c>
      <c r="D1307">
        <v>136.22399999999999</v>
      </c>
    </row>
    <row r="1308" spans="1:4" x14ac:dyDescent="0.25">
      <c r="A1308" s="3" t="str">
        <f t="shared" si="20"/>
        <v>AMP_44609</v>
      </c>
      <c r="B1308" t="s">
        <v>9</v>
      </c>
      <c r="C1308" s="1">
        <v>44609</v>
      </c>
      <c r="D1308">
        <v>299.39999999999998</v>
      </c>
    </row>
    <row r="1309" spans="1:4" x14ac:dyDescent="0.25">
      <c r="A1309" s="3" t="str">
        <f t="shared" si="20"/>
        <v>AMZN_44609</v>
      </c>
      <c r="B1309" t="s">
        <v>10</v>
      </c>
      <c r="C1309" s="1">
        <v>44609</v>
      </c>
      <c r="D1309">
        <v>3093.05</v>
      </c>
    </row>
    <row r="1310" spans="1:4" x14ac:dyDescent="0.25">
      <c r="A1310" s="3" t="str">
        <f t="shared" si="20"/>
        <v>AVB_44609</v>
      </c>
      <c r="B1310" t="s">
        <v>11</v>
      </c>
      <c r="C1310" s="1">
        <v>44609</v>
      </c>
      <c r="D1310">
        <v>236.14</v>
      </c>
    </row>
    <row r="1311" spans="1:4" x14ac:dyDescent="0.25">
      <c r="A1311" s="3" t="str">
        <f t="shared" si="20"/>
        <v>AVY_44609</v>
      </c>
      <c r="B1311" t="s">
        <v>12</v>
      </c>
      <c r="C1311" s="1">
        <v>44609</v>
      </c>
      <c r="D1311">
        <v>181.995</v>
      </c>
    </row>
    <row r="1312" spans="1:4" x14ac:dyDescent="0.25">
      <c r="A1312" s="3" t="str">
        <f t="shared" si="20"/>
        <v>AXP_44609</v>
      </c>
      <c r="B1312" t="s">
        <v>13</v>
      </c>
      <c r="C1312" s="1">
        <v>44609</v>
      </c>
      <c r="D1312">
        <v>195.71</v>
      </c>
    </row>
    <row r="1313" spans="1:4" x14ac:dyDescent="0.25">
      <c r="A1313" s="3" t="str">
        <f t="shared" si="20"/>
        <v>BDX_44609</v>
      </c>
      <c r="B1313" t="s">
        <v>14</v>
      </c>
      <c r="C1313" s="1">
        <v>44609</v>
      </c>
      <c r="D1313">
        <v>266.14999999999998</v>
      </c>
    </row>
    <row r="1314" spans="1:4" x14ac:dyDescent="0.25">
      <c r="A1314" s="3" t="str">
        <f t="shared" si="20"/>
        <v>BF-B_44609</v>
      </c>
      <c r="B1314" t="s">
        <v>15</v>
      </c>
      <c r="C1314" s="1">
        <v>44609</v>
      </c>
      <c r="D1314">
        <v>65.98</v>
      </c>
    </row>
    <row r="1315" spans="1:4" x14ac:dyDescent="0.25">
      <c r="A1315" s="3" t="str">
        <f t="shared" si="20"/>
        <v>BMY_44609</v>
      </c>
      <c r="B1315" t="s">
        <v>16</v>
      </c>
      <c r="C1315" s="1">
        <v>44609</v>
      </c>
      <c r="D1315">
        <v>67.39</v>
      </c>
    </row>
    <row r="1316" spans="1:4" x14ac:dyDescent="0.25">
      <c r="A1316" s="3" t="str">
        <f t="shared" si="20"/>
        <v>BR_44609</v>
      </c>
      <c r="B1316" t="s">
        <v>17</v>
      </c>
      <c r="C1316" s="1">
        <v>44609</v>
      </c>
      <c r="D1316">
        <v>142.38</v>
      </c>
    </row>
    <row r="1317" spans="1:4" x14ac:dyDescent="0.25">
      <c r="A1317" s="3" t="str">
        <f t="shared" si="20"/>
        <v>CARR_44609</v>
      </c>
      <c r="B1317" t="s">
        <v>18</v>
      </c>
      <c r="C1317" s="1">
        <v>44609</v>
      </c>
      <c r="D1317">
        <v>44.58</v>
      </c>
    </row>
    <row r="1318" spans="1:4" x14ac:dyDescent="0.25">
      <c r="A1318" s="3" t="str">
        <f t="shared" si="20"/>
        <v>CDW_44609</v>
      </c>
      <c r="B1318" t="s">
        <v>19</v>
      </c>
      <c r="C1318" s="1">
        <v>44609</v>
      </c>
      <c r="D1318">
        <v>181.74100000000001</v>
      </c>
    </row>
    <row r="1319" spans="1:4" x14ac:dyDescent="0.25">
      <c r="A1319" s="3" t="str">
        <f t="shared" si="20"/>
        <v>CE_44609</v>
      </c>
      <c r="B1319" t="s">
        <v>20</v>
      </c>
      <c r="C1319" s="1">
        <v>44609</v>
      </c>
      <c r="D1319">
        <v>152.25</v>
      </c>
    </row>
    <row r="1320" spans="1:4" x14ac:dyDescent="0.25">
      <c r="A1320" s="3" t="str">
        <f t="shared" si="20"/>
        <v>CHTR_44609</v>
      </c>
      <c r="B1320" t="s">
        <v>21</v>
      </c>
      <c r="C1320" s="1">
        <v>44609</v>
      </c>
      <c r="D1320">
        <v>597.83000000000004</v>
      </c>
    </row>
    <row r="1321" spans="1:4" x14ac:dyDescent="0.25">
      <c r="A1321" s="3" t="str">
        <f t="shared" si="20"/>
        <v>CNC_44609</v>
      </c>
      <c r="B1321" t="s">
        <v>22</v>
      </c>
      <c r="C1321" s="1">
        <v>44609</v>
      </c>
      <c r="D1321">
        <v>82.81</v>
      </c>
    </row>
    <row r="1322" spans="1:4" x14ac:dyDescent="0.25">
      <c r="A1322" s="3" t="str">
        <f t="shared" si="20"/>
        <v>CNP_44609</v>
      </c>
      <c r="B1322" t="s">
        <v>23</v>
      </c>
      <c r="C1322" s="1">
        <v>44609</v>
      </c>
      <c r="D1322">
        <v>26.81</v>
      </c>
    </row>
    <row r="1323" spans="1:4" x14ac:dyDescent="0.25">
      <c r="A1323" s="3" t="str">
        <f t="shared" si="20"/>
        <v>COP_44609</v>
      </c>
      <c r="B1323" t="s">
        <v>24</v>
      </c>
      <c r="C1323" s="1">
        <v>44609</v>
      </c>
      <c r="D1323">
        <v>91.16</v>
      </c>
    </row>
    <row r="1324" spans="1:4" x14ac:dyDescent="0.25">
      <c r="A1324" s="3" t="str">
        <f t="shared" si="20"/>
        <v>CTAS_44609</v>
      </c>
      <c r="B1324" t="s">
        <v>25</v>
      </c>
      <c r="C1324" s="1">
        <v>44609</v>
      </c>
      <c r="D1324">
        <v>370.64</v>
      </c>
    </row>
    <row r="1325" spans="1:4" x14ac:dyDescent="0.25">
      <c r="A1325" s="3" t="str">
        <f t="shared" si="20"/>
        <v>CZR_44609</v>
      </c>
      <c r="B1325" t="s">
        <v>26</v>
      </c>
      <c r="C1325" s="1">
        <v>44609</v>
      </c>
      <c r="D1325">
        <v>81.92</v>
      </c>
    </row>
    <row r="1326" spans="1:4" x14ac:dyDescent="0.25">
      <c r="A1326" s="3" t="str">
        <f t="shared" si="20"/>
        <v>DG_44609</v>
      </c>
      <c r="B1326" t="s">
        <v>27</v>
      </c>
      <c r="C1326" s="1">
        <v>44609</v>
      </c>
      <c r="D1326">
        <v>197.12</v>
      </c>
    </row>
    <row r="1327" spans="1:4" x14ac:dyDescent="0.25">
      <c r="A1327" s="3" t="str">
        <f t="shared" si="20"/>
        <v>DPZ_44609</v>
      </c>
      <c r="B1327" t="s">
        <v>28</v>
      </c>
      <c r="C1327" s="1">
        <v>44609</v>
      </c>
      <c r="D1327">
        <v>430.53</v>
      </c>
    </row>
    <row r="1328" spans="1:4" x14ac:dyDescent="0.25">
      <c r="A1328" s="3" t="str">
        <f t="shared" si="20"/>
        <v>DRE_44609</v>
      </c>
      <c r="B1328" t="s">
        <v>29</v>
      </c>
      <c r="C1328" s="1">
        <v>44609</v>
      </c>
      <c r="D1328">
        <v>53.01</v>
      </c>
    </row>
    <row r="1329" spans="1:4" x14ac:dyDescent="0.25">
      <c r="A1329" s="3" t="str">
        <f t="shared" si="20"/>
        <v>DXC_44609</v>
      </c>
      <c r="B1329" t="s">
        <v>30</v>
      </c>
      <c r="C1329" s="1">
        <v>44609</v>
      </c>
      <c r="D1329">
        <v>35.79</v>
      </c>
    </row>
    <row r="1330" spans="1:4" x14ac:dyDescent="0.25">
      <c r="A1330" s="3" t="str">
        <f t="shared" si="20"/>
        <v>EWA_44609</v>
      </c>
      <c r="B1330" t="s">
        <v>31</v>
      </c>
      <c r="C1330" s="1">
        <v>44609</v>
      </c>
      <c r="D1330">
        <v>24.17</v>
      </c>
    </row>
    <row r="1331" spans="1:4" x14ac:dyDescent="0.25">
      <c r="A1331" s="3" t="str">
        <f t="shared" si="20"/>
        <v>EWC_44609</v>
      </c>
      <c r="B1331" t="s">
        <v>32</v>
      </c>
      <c r="C1331" s="1">
        <v>44609</v>
      </c>
      <c r="D1331">
        <v>38.21</v>
      </c>
    </row>
    <row r="1332" spans="1:4" x14ac:dyDescent="0.25">
      <c r="A1332" s="3" t="str">
        <f t="shared" si="20"/>
        <v>EWG_44609</v>
      </c>
      <c r="B1332" t="s">
        <v>33</v>
      </c>
      <c r="C1332" s="1">
        <v>44609</v>
      </c>
      <c r="D1332">
        <v>31.61</v>
      </c>
    </row>
    <row r="1333" spans="1:4" x14ac:dyDescent="0.25">
      <c r="A1333" s="3" t="str">
        <f t="shared" si="20"/>
        <v>EWH_44609</v>
      </c>
      <c r="B1333" t="s">
        <v>34</v>
      </c>
      <c r="C1333" s="1">
        <v>44609</v>
      </c>
      <c r="D1333">
        <v>24.48</v>
      </c>
    </row>
    <row r="1334" spans="1:4" x14ac:dyDescent="0.25">
      <c r="A1334" s="3" t="str">
        <f t="shared" si="20"/>
        <v>EWJ_44609</v>
      </c>
      <c r="B1334" t="s">
        <v>35</v>
      </c>
      <c r="C1334" s="1">
        <v>44609</v>
      </c>
      <c r="D1334">
        <v>63.73</v>
      </c>
    </row>
    <row r="1335" spans="1:4" x14ac:dyDescent="0.25">
      <c r="A1335" s="3" t="str">
        <f t="shared" si="20"/>
        <v>EWL_44609</v>
      </c>
      <c r="B1335" t="s">
        <v>36</v>
      </c>
      <c r="C1335" s="1">
        <v>44609</v>
      </c>
      <c r="D1335">
        <v>48.35</v>
      </c>
    </row>
    <row r="1336" spans="1:4" x14ac:dyDescent="0.25">
      <c r="A1336" s="3" t="str">
        <f t="shared" si="20"/>
        <v>EWQ_44609</v>
      </c>
      <c r="B1336" t="s">
        <v>37</v>
      </c>
      <c r="C1336" s="1">
        <v>44609</v>
      </c>
      <c r="D1336">
        <v>37.57</v>
      </c>
    </row>
    <row r="1337" spans="1:4" x14ac:dyDescent="0.25">
      <c r="A1337" s="3" t="str">
        <f t="shared" si="20"/>
        <v>EWT_44609</v>
      </c>
      <c r="B1337" t="s">
        <v>38</v>
      </c>
      <c r="C1337" s="1">
        <v>44609</v>
      </c>
      <c r="D1337">
        <v>65.28</v>
      </c>
    </row>
    <row r="1338" spans="1:4" x14ac:dyDescent="0.25">
      <c r="A1338" s="3" t="str">
        <f t="shared" si="20"/>
        <v>EWU_44609</v>
      </c>
      <c r="B1338" t="s">
        <v>39</v>
      </c>
      <c r="C1338" s="1">
        <v>44609</v>
      </c>
      <c r="D1338">
        <v>34.299999999999997</v>
      </c>
    </row>
    <row r="1339" spans="1:4" x14ac:dyDescent="0.25">
      <c r="A1339" s="3" t="str">
        <f t="shared" si="20"/>
        <v>EWY_44609</v>
      </c>
      <c r="B1339" t="s">
        <v>40</v>
      </c>
      <c r="C1339" s="1">
        <v>44609</v>
      </c>
      <c r="D1339">
        <v>73.099999999999994</v>
      </c>
    </row>
    <row r="1340" spans="1:4" x14ac:dyDescent="0.25">
      <c r="A1340" s="3" t="str">
        <f t="shared" si="20"/>
        <v>EWZ_44609</v>
      </c>
      <c r="B1340" t="s">
        <v>41</v>
      </c>
      <c r="C1340" s="1">
        <v>44609</v>
      </c>
      <c r="D1340">
        <v>32.909999999999997</v>
      </c>
    </row>
    <row r="1341" spans="1:4" x14ac:dyDescent="0.25">
      <c r="A1341" s="3" t="str">
        <f t="shared" si="20"/>
        <v>FB_44609</v>
      </c>
      <c r="B1341" t="s">
        <v>42</v>
      </c>
      <c r="C1341" s="1">
        <v>44609</v>
      </c>
      <c r="D1341">
        <v>207.71</v>
      </c>
    </row>
    <row r="1342" spans="1:4" x14ac:dyDescent="0.25">
      <c r="A1342" s="3" t="str">
        <f t="shared" si="20"/>
        <v>FTV_44609</v>
      </c>
      <c r="B1342" t="s">
        <v>43</v>
      </c>
      <c r="C1342" s="1">
        <v>44609</v>
      </c>
      <c r="D1342">
        <v>63.298999999999999</v>
      </c>
    </row>
    <row r="1343" spans="1:4" x14ac:dyDescent="0.25">
      <c r="A1343" s="3" t="str">
        <f t="shared" si="20"/>
        <v>GOOG_44609</v>
      </c>
      <c r="B1343" t="s">
        <v>44</v>
      </c>
      <c r="C1343" s="1">
        <v>44609</v>
      </c>
      <c r="D1343">
        <v>2646.17</v>
      </c>
    </row>
    <row r="1344" spans="1:4" x14ac:dyDescent="0.25">
      <c r="A1344" s="3" t="str">
        <f t="shared" si="20"/>
        <v>GPC_44609</v>
      </c>
      <c r="B1344" t="s">
        <v>45</v>
      </c>
      <c r="C1344" s="1">
        <v>44609</v>
      </c>
      <c r="D1344">
        <v>126.696</v>
      </c>
    </row>
    <row r="1345" spans="1:4" x14ac:dyDescent="0.25">
      <c r="A1345" s="3" t="str">
        <f t="shared" si="20"/>
        <v>GSG_44609</v>
      </c>
      <c r="B1345" t="s">
        <v>46</v>
      </c>
      <c r="C1345" s="1">
        <v>44609</v>
      </c>
      <c r="D1345">
        <v>19.77</v>
      </c>
    </row>
    <row r="1346" spans="1:4" x14ac:dyDescent="0.25">
      <c r="A1346" s="3" t="str">
        <f t="shared" si="20"/>
        <v>HIG_44609</v>
      </c>
      <c r="B1346" t="s">
        <v>47</v>
      </c>
      <c r="C1346" s="1">
        <v>44609</v>
      </c>
      <c r="D1346">
        <v>70.236000000000004</v>
      </c>
    </row>
    <row r="1347" spans="1:4" x14ac:dyDescent="0.25">
      <c r="A1347" s="3" t="str">
        <f t="shared" ref="A1347:A1410" si="21">CONCATENATE(B1347,"_",C1347)</f>
        <v>HIGH.L_44609</v>
      </c>
      <c r="B1347" t="s">
        <v>48</v>
      </c>
      <c r="C1347" s="1">
        <v>44609</v>
      </c>
      <c r="D1347">
        <v>5.3490000000000002</v>
      </c>
    </row>
    <row r="1348" spans="1:4" x14ac:dyDescent="0.25">
      <c r="A1348" s="3" t="str">
        <f t="shared" si="21"/>
        <v>HST_44609</v>
      </c>
      <c r="B1348" t="s">
        <v>49</v>
      </c>
      <c r="C1348" s="1">
        <v>44609</v>
      </c>
      <c r="D1348">
        <v>19.3</v>
      </c>
    </row>
    <row r="1349" spans="1:4" x14ac:dyDescent="0.25">
      <c r="A1349" s="3" t="str">
        <f t="shared" si="21"/>
        <v>HYG_44609</v>
      </c>
      <c r="B1349" t="s">
        <v>50</v>
      </c>
      <c r="C1349" s="1">
        <v>44609</v>
      </c>
      <c r="D1349">
        <v>82.465999999999994</v>
      </c>
    </row>
    <row r="1350" spans="1:4" x14ac:dyDescent="0.25">
      <c r="A1350" s="3" t="str">
        <f t="shared" si="21"/>
        <v>IAU_44609</v>
      </c>
      <c r="B1350" t="s">
        <v>51</v>
      </c>
      <c r="C1350" s="1">
        <v>44609</v>
      </c>
      <c r="D1350">
        <v>36.1</v>
      </c>
    </row>
    <row r="1351" spans="1:4" x14ac:dyDescent="0.25">
      <c r="A1351" s="3" t="str">
        <f t="shared" si="21"/>
        <v>ICLN_44609</v>
      </c>
      <c r="B1351" t="s">
        <v>52</v>
      </c>
      <c r="C1351" s="1">
        <v>44609</v>
      </c>
      <c r="D1351">
        <v>18.48</v>
      </c>
    </row>
    <row r="1352" spans="1:4" x14ac:dyDescent="0.25">
      <c r="A1352" s="3" t="str">
        <f t="shared" si="21"/>
        <v>IEAA.L_44609</v>
      </c>
      <c r="B1352" t="s">
        <v>53</v>
      </c>
      <c r="C1352" s="1">
        <v>44609</v>
      </c>
      <c r="D1352">
        <v>5.149</v>
      </c>
    </row>
    <row r="1353" spans="1:4" x14ac:dyDescent="0.25">
      <c r="A1353" s="3" t="str">
        <f t="shared" si="21"/>
        <v>IEF_44609</v>
      </c>
      <c r="B1353" t="s">
        <v>54</v>
      </c>
      <c r="C1353" s="1">
        <v>44609</v>
      </c>
      <c r="D1353">
        <v>110.76</v>
      </c>
    </row>
    <row r="1354" spans="1:4" x14ac:dyDescent="0.25">
      <c r="A1354" s="3" t="str">
        <f t="shared" si="21"/>
        <v>IEFM.L_44609</v>
      </c>
      <c r="B1354" t="s">
        <v>55</v>
      </c>
      <c r="C1354" s="1">
        <v>44609</v>
      </c>
      <c r="D1354">
        <v>759.65</v>
      </c>
    </row>
    <row r="1355" spans="1:4" x14ac:dyDescent="0.25">
      <c r="A1355" s="3" t="str">
        <f t="shared" si="21"/>
        <v>IEMG_44609</v>
      </c>
      <c r="B1355" t="s">
        <v>56</v>
      </c>
      <c r="C1355" s="1">
        <v>44609</v>
      </c>
      <c r="D1355">
        <v>60.01</v>
      </c>
    </row>
    <row r="1356" spans="1:4" x14ac:dyDescent="0.25">
      <c r="A1356" s="3" t="str">
        <f t="shared" si="21"/>
        <v>IEUS_44609</v>
      </c>
      <c r="B1356" t="s">
        <v>57</v>
      </c>
      <c r="C1356" s="1">
        <v>44609</v>
      </c>
      <c r="D1356">
        <v>63.59</v>
      </c>
    </row>
    <row r="1357" spans="1:4" x14ac:dyDescent="0.25">
      <c r="A1357" s="3" t="str">
        <f t="shared" si="21"/>
        <v>IEVL.L_44609</v>
      </c>
      <c r="B1357" t="s">
        <v>58</v>
      </c>
      <c r="C1357" s="1">
        <v>44609</v>
      </c>
      <c r="D1357">
        <v>7.6109999999999998</v>
      </c>
    </row>
    <row r="1358" spans="1:4" x14ac:dyDescent="0.25">
      <c r="A1358" s="3" t="str">
        <f t="shared" si="21"/>
        <v>IGF_44609</v>
      </c>
      <c r="B1358" t="s">
        <v>59</v>
      </c>
      <c r="C1358" s="1">
        <v>44609</v>
      </c>
      <c r="D1358">
        <v>47.71</v>
      </c>
    </row>
    <row r="1359" spans="1:4" x14ac:dyDescent="0.25">
      <c r="A1359" s="3" t="str">
        <f t="shared" si="21"/>
        <v>INDA_44609</v>
      </c>
      <c r="B1359" t="s">
        <v>60</v>
      </c>
      <c r="C1359" s="1">
        <v>44609</v>
      </c>
      <c r="D1359">
        <v>44.6</v>
      </c>
    </row>
    <row r="1360" spans="1:4" x14ac:dyDescent="0.25">
      <c r="A1360" s="3" t="str">
        <f t="shared" si="21"/>
        <v>IUMO.L_44609</v>
      </c>
      <c r="B1360" t="s">
        <v>61</v>
      </c>
      <c r="C1360" s="1">
        <v>44609</v>
      </c>
      <c r="D1360">
        <v>11.167999999999999</v>
      </c>
    </row>
    <row r="1361" spans="1:4" x14ac:dyDescent="0.25">
      <c r="A1361" s="3" t="str">
        <f t="shared" si="21"/>
        <v>IUVL.L_44609</v>
      </c>
      <c r="B1361" t="s">
        <v>62</v>
      </c>
      <c r="C1361" s="1">
        <v>44609</v>
      </c>
      <c r="D1361">
        <v>9.19</v>
      </c>
    </row>
    <row r="1362" spans="1:4" x14ac:dyDescent="0.25">
      <c r="A1362" s="3" t="str">
        <f t="shared" si="21"/>
        <v>IVV_44609</v>
      </c>
      <c r="B1362" t="s">
        <v>63</v>
      </c>
      <c r="C1362" s="1">
        <v>44609</v>
      </c>
      <c r="D1362">
        <v>439.1</v>
      </c>
    </row>
    <row r="1363" spans="1:4" x14ac:dyDescent="0.25">
      <c r="A1363" s="3" t="str">
        <f t="shared" si="21"/>
        <v>IWM_44609</v>
      </c>
      <c r="B1363" t="s">
        <v>64</v>
      </c>
      <c r="C1363" s="1">
        <v>44609</v>
      </c>
      <c r="D1363">
        <v>201.2</v>
      </c>
    </row>
    <row r="1364" spans="1:4" x14ac:dyDescent="0.25">
      <c r="A1364" s="3" t="str">
        <f t="shared" si="21"/>
        <v>IXN_44609</v>
      </c>
      <c r="B1364" t="s">
        <v>65</v>
      </c>
      <c r="C1364" s="1">
        <v>44609</v>
      </c>
      <c r="D1364">
        <v>56.67</v>
      </c>
    </row>
    <row r="1365" spans="1:4" x14ac:dyDescent="0.25">
      <c r="A1365" s="3" t="str">
        <f t="shared" si="21"/>
        <v>JPEA.L_44609</v>
      </c>
      <c r="B1365" t="s">
        <v>66</v>
      </c>
      <c r="C1365" s="1">
        <v>44609</v>
      </c>
      <c r="D1365">
        <v>5.6639999999999997</v>
      </c>
    </row>
    <row r="1366" spans="1:4" x14ac:dyDescent="0.25">
      <c r="A1366" s="3" t="str">
        <f t="shared" si="21"/>
        <v>JPM_44609</v>
      </c>
      <c r="B1366" t="s">
        <v>67</v>
      </c>
      <c r="C1366" s="1">
        <v>44609</v>
      </c>
      <c r="D1366">
        <v>151.43</v>
      </c>
    </row>
    <row r="1367" spans="1:4" x14ac:dyDescent="0.25">
      <c r="A1367" s="3" t="str">
        <f t="shared" si="21"/>
        <v>KR_44609</v>
      </c>
      <c r="B1367" t="s">
        <v>68</v>
      </c>
      <c r="C1367" s="1">
        <v>44609</v>
      </c>
      <c r="D1367">
        <v>45.23</v>
      </c>
    </row>
    <row r="1368" spans="1:4" x14ac:dyDescent="0.25">
      <c r="A1368" s="3" t="str">
        <f t="shared" si="21"/>
        <v>LQD_44609</v>
      </c>
      <c r="B1368" t="s">
        <v>69</v>
      </c>
      <c r="C1368" s="1">
        <v>44609</v>
      </c>
      <c r="D1368">
        <v>123.127</v>
      </c>
    </row>
    <row r="1369" spans="1:4" x14ac:dyDescent="0.25">
      <c r="A1369" s="3" t="str">
        <f t="shared" si="21"/>
        <v>MCHI_44609</v>
      </c>
      <c r="B1369" t="s">
        <v>70</v>
      </c>
      <c r="C1369" s="1">
        <v>44609</v>
      </c>
      <c r="D1369">
        <v>62.76</v>
      </c>
    </row>
    <row r="1370" spans="1:4" x14ac:dyDescent="0.25">
      <c r="A1370" s="3" t="str">
        <f t="shared" si="21"/>
        <v>MVEU.L_44609</v>
      </c>
      <c r="B1370" t="s">
        <v>71</v>
      </c>
      <c r="C1370" s="1">
        <v>44609</v>
      </c>
      <c r="D1370">
        <v>52.65</v>
      </c>
    </row>
    <row r="1371" spans="1:4" x14ac:dyDescent="0.25">
      <c r="A1371" s="3" t="str">
        <f t="shared" si="21"/>
        <v>OGN_44609</v>
      </c>
      <c r="B1371" t="s">
        <v>72</v>
      </c>
      <c r="C1371" s="1">
        <v>44609</v>
      </c>
      <c r="D1371">
        <v>36.087000000000003</v>
      </c>
    </row>
    <row r="1372" spans="1:4" x14ac:dyDescent="0.25">
      <c r="A1372" s="3" t="str">
        <f t="shared" si="21"/>
        <v>PG_44609</v>
      </c>
      <c r="B1372" t="s">
        <v>73</v>
      </c>
      <c r="C1372" s="1">
        <v>44609</v>
      </c>
      <c r="D1372">
        <v>159.82</v>
      </c>
    </row>
    <row r="1373" spans="1:4" x14ac:dyDescent="0.25">
      <c r="A1373" s="3" t="str">
        <f t="shared" si="21"/>
        <v>PPL_44609</v>
      </c>
      <c r="B1373" t="s">
        <v>74</v>
      </c>
      <c r="C1373" s="1">
        <v>44609</v>
      </c>
      <c r="D1373">
        <v>28.14</v>
      </c>
    </row>
    <row r="1374" spans="1:4" x14ac:dyDescent="0.25">
      <c r="A1374" s="3" t="str">
        <f t="shared" si="21"/>
        <v>PRU_44609</v>
      </c>
      <c r="B1374" t="s">
        <v>75</v>
      </c>
      <c r="C1374" s="1">
        <v>44609</v>
      </c>
      <c r="D1374">
        <v>114.25</v>
      </c>
    </row>
    <row r="1375" spans="1:4" x14ac:dyDescent="0.25">
      <c r="A1375" s="3" t="str">
        <f t="shared" si="21"/>
        <v>PYPL_44609</v>
      </c>
      <c r="B1375" t="s">
        <v>76</v>
      </c>
      <c r="C1375" s="1">
        <v>44609</v>
      </c>
      <c r="D1375">
        <v>105.2</v>
      </c>
    </row>
    <row r="1376" spans="1:4" x14ac:dyDescent="0.25">
      <c r="A1376" s="3" t="str">
        <f t="shared" si="21"/>
        <v>RE_44609</v>
      </c>
      <c r="B1376" t="s">
        <v>77</v>
      </c>
      <c r="C1376" s="1">
        <v>44609</v>
      </c>
      <c r="D1376">
        <v>302.76</v>
      </c>
    </row>
    <row r="1377" spans="1:4" x14ac:dyDescent="0.25">
      <c r="A1377" s="3" t="str">
        <f t="shared" si="21"/>
        <v>REET_44609</v>
      </c>
      <c r="B1377" t="s">
        <v>78</v>
      </c>
      <c r="C1377" s="1">
        <v>44609</v>
      </c>
      <c r="D1377">
        <v>28.06</v>
      </c>
    </row>
    <row r="1378" spans="1:4" x14ac:dyDescent="0.25">
      <c r="A1378" s="3" t="str">
        <f t="shared" si="21"/>
        <v>ROL_44609</v>
      </c>
      <c r="B1378" t="s">
        <v>79</v>
      </c>
      <c r="C1378" s="1">
        <v>44609</v>
      </c>
      <c r="D1378">
        <v>31.19</v>
      </c>
    </row>
    <row r="1379" spans="1:4" x14ac:dyDescent="0.25">
      <c r="A1379" s="3" t="str">
        <f t="shared" si="21"/>
        <v>ROST_44609</v>
      </c>
      <c r="B1379" t="s">
        <v>80</v>
      </c>
      <c r="C1379" s="1">
        <v>44609</v>
      </c>
      <c r="D1379">
        <v>91.75</v>
      </c>
    </row>
    <row r="1380" spans="1:4" x14ac:dyDescent="0.25">
      <c r="A1380" s="3" t="str">
        <f t="shared" si="21"/>
        <v>SEGA.L_44609</v>
      </c>
      <c r="B1380" t="s">
        <v>81</v>
      </c>
      <c r="C1380" s="1">
        <v>44609</v>
      </c>
      <c r="D1380">
        <v>105.07</v>
      </c>
    </row>
    <row r="1381" spans="1:4" x14ac:dyDescent="0.25">
      <c r="A1381" s="3" t="str">
        <f t="shared" si="21"/>
        <v>SHY_44609</v>
      </c>
      <c r="B1381" t="s">
        <v>82</v>
      </c>
      <c r="C1381" s="1">
        <v>44609</v>
      </c>
      <c r="D1381">
        <v>84.435000000000002</v>
      </c>
    </row>
    <row r="1382" spans="1:4" x14ac:dyDescent="0.25">
      <c r="A1382" s="3" t="str">
        <f t="shared" si="21"/>
        <v>SLV_44609</v>
      </c>
      <c r="B1382" t="s">
        <v>83</v>
      </c>
      <c r="C1382" s="1">
        <v>44609</v>
      </c>
      <c r="D1382">
        <v>22.04</v>
      </c>
    </row>
    <row r="1383" spans="1:4" x14ac:dyDescent="0.25">
      <c r="A1383" s="3" t="str">
        <f t="shared" si="21"/>
        <v>SPMV.L_44609</v>
      </c>
      <c r="B1383" t="s">
        <v>84</v>
      </c>
      <c r="C1383" s="1">
        <v>44609</v>
      </c>
      <c r="D1383">
        <v>78</v>
      </c>
    </row>
    <row r="1384" spans="1:4" x14ac:dyDescent="0.25">
      <c r="A1384" s="3" t="str">
        <f t="shared" si="21"/>
        <v>TLT_44609</v>
      </c>
      <c r="B1384" t="s">
        <v>85</v>
      </c>
      <c r="C1384" s="1">
        <v>44609</v>
      </c>
      <c r="D1384">
        <v>136.60900000000001</v>
      </c>
    </row>
    <row r="1385" spans="1:4" x14ac:dyDescent="0.25">
      <c r="A1385" s="3" t="str">
        <f t="shared" si="21"/>
        <v>UNH_44609</v>
      </c>
      <c r="B1385" t="s">
        <v>86</v>
      </c>
      <c r="C1385" s="1">
        <v>44609</v>
      </c>
      <c r="D1385">
        <v>470.34</v>
      </c>
    </row>
    <row r="1386" spans="1:4" x14ac:dyDescent="0.25">
      <c r="A1386" s="3" t="str">
        <f t="shared" si="21"/>
        <v>URI_44609</v>
      </c>
      <c r="B1386" t="s">
        <v>87</v>
      </c>
      <c r="C1386" s="1">
        <v>44609</v>
      </c>
      <c r="D1386">
        <v>314.20999999999998</v>
      </c>
    </row>
    <row r="1387" spans="1:4" x14ac:dyDescent="0.25">
      <c r="A1387" s="3" t="str">
        <f t="shared" si="21"/>
        <v>V_44609</v>
      </c>
      <c r="B1387" t="s">
        <v>88</v>
      </c>
      <c r="C1387" s="1">
        <v>44609</v>
      </c>
      <c r="D1387">
        <v>224.61</v>
      </c>
    </row>
    <row r="1388" spans="1:4" x14ac:dyDescent="0.25">
      <c r="A1388" s="3" t="str">
        <f t="shared" si="21"/>
        <v>VRSK_44609</v>
      </c>
      <c r="B1388" t="s">
        <v>89</v>
      </c>
      <c r="C1388" s="1">
        <v>44609</v>
      </c>
      <c r="D1388">
        <v>190.3</v>
      </c>
    </row>
    <row r="1389" spans="1:4" x14ac:dyDescent="0.25">
      <c r="A1389" s="3" t="str">
        <f t="shared" si="21"/>
        <v>VXX_44609</v>
      </c>
      <c r="B1389" t="s">
        <v>90</v>
      </c>
      <c r="C1389" s="1">
        <v>44609</v>
      </c>
      <c r="D1389">
        <v>22.96</v>
      </c>
    </row>
    <row r="1390" spans="1:4" x14ac:dyDescent="0.25">
      <c r="A1390" s="3" t="str">
        <f t="shared" si="21"/>
        <v>WRK_44609</v>
      </c>
      <c r="B1390" t="s">
        <v>91</v>
      </c>
      <c r="C1390" s="1">
        <v>44609</v>
      </c>
      <c r="D1390">
        <v>46.51</v>
      </c>
    </row>
    <row r="1391" spans="1:4" x14ac:dyDescent="0.25">
      <c r="A1391" s="3" t="str">
        <f t="shared" si="21"/>
        <v>XLB_44609</v>
      </c>
      <c r="B1391" t="s">
        <v>92</v>
      </c>
      <c r="C1391" s="1">
        <v>44609</v>
      </c>
      <c r="D1391">
        <v>84</v>
      </c>
    </row>
    <row r="1392" spans="1:4" x14ac:dyDescent="0.25">
      <c r="A1392" s="3" t="str">
        <f t="shared" si="21"/>
        <v>XLC_44609</v>
      </c>
      <c r="B1392" t="s">
        <v>93</v>
      </c>
      <c r="C1392" s="1">
        <v>44609</v>
      </c>
      <c r="D1392">
        <v>67.94</v>
      </c>
    </row>
    <row r="1393" spans="1:4" x14ac:dyDescent="0.25">
      <c r="A1393" s="3" t="str">
        <f t="shared" si="21"/>
        <v>XLE_44609</v>
      </c>
      <c r="B1393" t="s">
        <v>94</v>
      </c>
      <c r="C1393" s="1">
        <v>44609</v>
      </c>
      <c r="D1393">
        <v>68.47</v>
      </c>
    </row>
    <row r="1394" spans="1:4" x14ac:dyDescent="0.25">
      <c r="A1394" s="3" t="str">
        <f t="shared" si="21"/>
        <v>XLF_44609</v>
      </c>
      <c r="B1394" t="s">
        <v>95</v>
      </c>
      <c r="C1394" s="1">
        <v>44609</v>
      </c>
      <c r="D1394">
        <v>39.229999999999997</v>
      </c>
    </row>
    <row r="1395" spans="1:4" x14ac:dyDescent="0.25">
      <c r="A1395" s="3" t="str">
        <f t="shared" si="21"/>
        <v>XLI_44609</v>
      </c>
      <c r="B1395" t="s">
        <v>96</v>
      </c>
      <c r="C1395" s="1">
        <v>44609</v>
      </c>
      <c r="D1395">
        <v>99.16</v>
      </c>
    </row>
    <row r="1396" spans="1:4" x14ac:dyDescent="0.25">
      <c r="A1396" s="3" t="str">
        <f t="shared" si="21"/>
        <v>XLK_44609</v>
      </c>
      <c r="B1396" t="s">
        <v>97</v>
      </c>
      <c r="C1396" s="1">
        <v>44609</v>
      </c>
      <c r="D1396">
        <v>154</v>
      </c>
    </row>
    <row r="1397" spans="1:4" x14ac:dyDescent="0.25">
      <c r="A1397" s="3" t="str">
        <f t="shared" si="21"/>
        <v>XLP_44609</v>
      </c>
      <c r="B1397" t="s">
        <v>98</v>
      </c>
      <c r="C1397" s="1">
        <v>44609</v>
      </c>
      <c r="D1397">
        <v>75.89</v>
      </c>
    </row>
    <row r="1398" spans="1:4" x14ac:dyDescent="0.25">
      <c r="A1398" s="3" t="str">
        <f t="shared" si="21"/>
        <v>XLU_44609</v>
      </c>
      <c r="B1398" t="s">
        <v>99</v>
      </c>
      <c r="C1398" s="1">
        <v>44609</v>
      </c>
      <c r="D1398">
        <v>66.34</v>
      </c>
    </row>
    <row r="1399" spans="1:4" x14ac:dyDescent="0.25">
      <c r="A1399" s="3" t="str">
        <f t="shared" si="21"/>
        <v>XLV_44609</v>
      </c>
      <c r="B1399" t="s">
        <v>100</v>
      </c>
      <c r="C1399" s="1">
        <v>44609</v>
      </c>
      <c r="D1399">
        <v>128.47</v>
      </c>
    </row>
    <row r="1400" spans="1:4" x14ac:dyDescent="0.25">
      <c r="A1400" s="3" t="str">
        <f t="shared" si="21"/>
        <v>XLY_44609</v>
      </c>
      <c r="B1400" t="s">
        <v>101</v>
      </c>
      <c r="C1400" s="1">
        <v>44609</v>
      </c>
      <c r="D1400">
        <v>181.12</v>
      </c>
    </row>
    <row r="1401" spans="1:4" x14ac:dyDescent="0.25">
      <c r="A1401" s="3" t="str">
        <f t="shared" si="21"/>
        <v>XOM_44609</v>
      </c>
      <c r="B1401" t="s">
        <v>102</v>
      </c>
      <c r="C1401" s="1">
        <v>44609</v>
      </c>
      <c r="D1401">
        <v>78.23</v>
      </c>
    </row>
    <row r="1402" spans="1:4" x14ac:dyDescent="0.25">
      <c r="A1402" s="3" t="str">
        <f t="shared" si="21"/>
        <v>ABBV_44610</v>
      </c>
      <c r="B1402" t="s">
        <v>3</v>
      </c>
      <c r="C1402" s="1">
        <v>44610</v>
      </c>
      <c r="D1402">
        <v>144.03</v>
      </c>
    </row>
    <row r="1403" spans="1:4" x14ac:dyDescent="0.25">
      <c r="A1403" s="3" t="str">
        <f t="shared" si="21"/>
        <v>ACN_44610</v>
      </c>
      <c r="B1403" t="s">
        <v>4</v>
      </c>
      <c r="C1403" s="1">
        <v>44610</v>
      </c>
      <c r="D1403">
        <v>321.18</v>
      </c>
    </row>
    <row r="1404" spans="1:4" x14ac:dyDescent="0.25">
      <c r="A1404" s="3" t="str">
        <f t="shared" si="21"/>
        <v>AEP_44610</v>
      </c>
      <c r="B1404" t="s">
        <v>5</v>
      </c>
      <c r="C1404" s="1">
        <v>44610</v>
      </c>
      <c r="D1404">
        <v>85.71</v>
      </c>
    </row>
    <row r="1405" spans="1:4" x14ac:dyDescent="0.25">
      <c r="A1405" s="3" t="str">
        <f t="shared" si="21"/>
        <v>AIZ_44610</v>
      </c>
      <c r="B1405" t="s">
        <v>6</v>
      </c>
      <c r="C1405" s="1">
        <v>44610</v>
      </c>
      <c r="D1405">
        <v>164.852</v>
      </c>
    </row>
    <row r="1406" spans="1:4" x14ac:dyDescent="0.25">
      <c r="A1406" s="3" t="str">
        <f t="shared" si="21"/>
        <v>ALLE_44610</v>
      </c>
      <c r="B1406" t="s">
        <v>7</v>
      </c>
      <c r="C1406" s="1">
        <v>44610</v>
      </c>
      <c r="D1406">
        <v>114.13</v>
      </c>
    </row>
    <row r="1407" spans="1:4" x14ac:dyDescent="0.25">
      <c r="A1407" s="3" t="str">
        <f t="shared" si="21"/>
        <v>AMAT_44610</v>
      </c>
      <c r="B1407" t="s">
        <v>8</v>
      </c>
      <c r="C1407" s="1">
        <v>44610</v>
      </c>
      <c r="D1407">
        <v>133.11000000000001</v>
      </c>
    </row>
    <row r="1408" spans="1:4" x14ac:dyDescent="0.25">
      <c r="A1408" s="3" t="str">
        <f t="shared" si="21"/>
        <v>AMP_44610</v>
      </c>
      <c r="B1408" t="s">
        <v>9</v>
      </c>
      <c r="C1408" s="1">
        <v>44610</v>
      </c>
      <c r="D1408">
        <v>300.56</v>
      </c>
    </row>
    <row r="1409" spans="1:4" x14ac:dyDescent="0.25">
      <c r="A1409" s="3" t="str">
        <f t="shared" si="21"/>
        <v>AMZN_44610</v>
      </c>
      <c r="B1409" t="s">
        <v>10</v>
      </c>
      <c r="C1409" s="1">
        <v>44610</v>
      </c>
      <c r="D1409">
        <v>3052.03</v>
      </c>
    </row>
    <row r="1410" spans="1:4" x14ac:dyDescent="0.25">
      <c r="A1410" s="3" t="str">
        <f t="shared" si="21"/>
        <v>AVB_44610</v>
      </c>
      <c r="B1410" t="s">
        <v>11</v>
      </c>
      <c r="C1410" s="1">
        <v>44610</v>
      </c>
      <c r="D1410">
        <v>235.09</v>
      </c>
    </row>
    <row r="1411" spans="1:4" x14ac:dyDescent="0.25">
      <c r="A1411" s="3" t="str">
        <f t="shared" ref="A1411:A1474" si="22">CONCATENATE(B1411,"_",C1411)</f>
        <v>AVY_44610</v>
      </c>
      <c r="B1411" t="s">
        <v>12</v>
      </c>
      <c r="C1411" s="1">
        <v>44610</v>
      </c>
      <c r="D1411">
        <v>180.172</v>
      </c>
    </row>
    <row r="1412" spans="1:4" x14ac:dyDescent="0.25">
      <c r="A1412" s="3" t="str">
        <f t="shared" si="22"/>
        <v>AXP_44610</v>
      </c>
      <c r="B1412" t="s">
        <v>13</v>
      </c>
      <c r="C1412" s="1">
        <v>44610</v>
      </c>
      <c r="D1412">
        <v>194.88</v>
      </c>
    </row>
    <row r="1413" spans="1:4" x14ac:dyDescent="0.25">
      <c r="A1413" s="3" t="str">
        <f t="shared" si="22"/>
        <v>BDX_44610</v>
      </c>
      <c r="B1413" t="s">
        <v>14</v>
      </c>
      <c r="C1413" s="1">
        <v>44610</v>
      </c>
      <c r="D1413">
        <v>264.04000000000002</v>
      </c>
    </row>
    <row r="1414" spans="1:4" x14ac:dyDescent="0.25">
      <c r="A1414" s="3" t="str">
        <f t="shared" si="22"/>
        <v>BF-B_44610</v>
      </c>
      <c r="B1414" t="s">
        <v>15</v>
      </c>
      <c r="C1414" s="1">
        <v>44610</v>
      </c>
      <c r="D1414">
        <v>66.52</v>
      </c>
    </row>
    <row r="1415" spans="1:4" x14ac:dyDescent="0.25">
      <c r="A1415" s="3" t="str">
        <f t="shared" si="22"/>
        <v>BMY_44610</v>
      </c>
      <c r="B1415" t="s">
        <v>16</v>
      </c>
      <c r="C1415" s="1">
        <v>44610</v>
      </c>
      <c r="D1415">
        <v>67.55</v>
      </c>
    </row>
    <row r="1416" spans="1:4" x14ac:dyDescent="0.25">
      <c r="A1416" s="3" t="str">
        <f t="shared" si="22"/>
        <v>BR_44610</v>
      </c>
      <c r="B1416" t="s">
        <v>17</v>
      </c>
      <c r="C1416" s="1">
        <v>44610</v>
      </c>
      <c r="D1416">
        <v>142.38</v>
      </c>
    </row>
    <row r="1417" spans="1:4" x14ac:dyDescent="0.25">
      <c r="A1417" s="3" t="str">
        <f t="shared" si="22"/>
        <v>CARR_44610</v>
      </c>
      <c r="B1417" t="s">
        <v>18</v>
      </c>
      <c r="C1417" s="1">
        <v>44610</v>
      </c>
      <c r="D1417">
        <v>44.08</v>
      </c>
    </row>
    <row r="1418" spans="1:4" x14ac:dyDescent="0.25">
      <c r="A1418" s="3" t="str">
        <f t="shared" si="22"/>
        <v>CDW_44610</v>
      </c>
      <c r="B1418" t="s">
        <v>19</v>
      </c>
      <c r="C1418" s="1">
        <v>44610</v>
      </c>
      <c r="D1418">
        <v>181.22300000000001</v>
      </c>
    </row>
    <row r="1419" spans="1:4" x14ac:dyDescent="0.25">
      <c r="A1419" s="3" t="str">
        <f t="shared" si="22"/>
        <v>CE_44610</v>
      </c>
      <c r="B1419" t="s">
        <v>20</v>
      </c>
      <c r="C1419" s="1">
        <v>44610</v>
      </c>
      <c r="D1419">
        <v>144.25</v>
      </c>
    </row>
    <row r="1420" spans="1:4" x14ac:dyDescent="0.25">
      <c r="A1420" s="3" t="str">
        <f t="shared" si="22"/>
        <v>CHTR_44610</v>
      </c>
      <c r="B1420" t="s">
        <v>21</v>
      </c>
      <c r="C1420" s="1">
        <v>44610</v>
      </c>
      <c r="D1420">
        <v>596.83000000000004</v>
      </c>
    </row>
    <row r="1421" spans="1:4" x14ac:dyDescent="0.25">
      <c r="A1421" s="3" t="str">
        <f t="shared" si="22"/>
        <v>CNC_44610</v>
      </c>
      <c r="B1421" t="s">
        <v>22</v>
      </c>
      <c r="C1421" s="1">
        <v>44610</v>
      </c>
      <c r="D1421">
        <v>82.06</v>
      </c>
    </row>
    <row r="1422" spans="1:4" x14ac:dyDescent="0.25">
      <c r="A1422" s="3" t="str">
        <f t="shared" si="22"/>
        <v>CNP_44610</v>
      </c>
      <c r="B1422" t="s">
        <v>23</v>
      </c>
      <c r="C1422" s="1">
        <v>44610</v>
      </c>
      <c r="D1422">
        <v>26.61</v>
      </c>
    </row>
    <row r="1423" spans="1:4" x14ac:dyDescent="0.25">
      <c r="A1423" s="3" t="str">
        <f t="shared" si="22"/>
        <v>COP_44610</v>
      </c>
      <c r="B1423" t="s">
        <v>24</v>
      </c>
      <c r="C1423" s="1">
        <v>44610</v>
      </c>
      <c r="D1423">
        <v>89.63</v>
      </c>
    </row>
    <row r="1424" spans="1:4" x14ac:dyDescent="0.25">
      <c r="A1424" s="3" t="str">
        <f t="shared" si="22"/>
        <v>CTAS_44610</v>
      </c>
      <c r="B1424" t="s">
        <v>25</v>
      </c>
      <c r="C1424" s="1">
        <v>44610</v>
      </c>
      <c r="D1424">
        <v>371.57</v>
      </c>
    </row>
    <row r="1425" spans="1:4" x14ac:dyDescent="0.25">
      <c r="A1425" s="3" t="str">
        <f t="shared" si="22"/>
        <v>CZR_44610</v>
      </c>
      <c r="B1425" t="s">
        <v>26</v>
      </c>
      <c r="C1425" s="1">
        <v>44610</v>
      </c>
      <c r="D1425">
        <v>79.28</v>
      </c>
    </row>
    <row r="1426" spans="1:4" x14ac:dyDescent="0.25">
      <c r="A1426" s="3" t="str">
        <f t="shared" si="22"/>
        <v>DG_44610</v>
      </c>
      <c r="B1426" t="s">
        <v>27</v>
      </c>
      <c r="C1426" s="1">
        <v>44610</v>
      </c>
      <c r="D1426">
        <v>199.97</v>
      </c>
    </row>
    <row r="1427" spans="1:4" x14ac:dyDescent="0.25">
      <c r="A1427" s="3" t="str">
        <f t="shared" si="22"/>
        <v>DPZ_44610</v>
      </c>
      <c r="B1427" t="s">
        <v>28</v>
      </c>
      <c r="C1427" s="1">
        <v>44610</v>
      </c>
      <c r="D1427">
        <v>435.62</v>
      </c>
    </row>
    <row r="1428" spans="1:4" x14ac:dyDescent="0.25">
      <c r="A1428" s="3" t="str">
        <f t="shared" si="22"/>
        <v>DRE_44610</v>
      </c>
      <c r="B1428" t="s">
        <v>29</v>
      </c>
      <c r="C1428" s="1">
        <v>44610</v>
      </c>
      <c r="D1428">
        <v>52.92</v>
      </c>
    </row>
    <row r="1429" spans="1:4" x14ac:dyDescent="0.25">
      <c r="A1429" s="3" t="str">
        <f t="shared" si="22"/>
        <v>DXC_44610</v>
      </c>
      <c r="B1429" t="s">
        <v>30</v>
      </c>
      <c r="C1429" s="1">
        <v>44610</v>
      </c>
      <c r="D1429">
        <v>35.619999999999997</v>
      </c>
    </row>
    <row r="1430" spans="1:4" x14ac:dyDescent="0.25">
      <c r="A1430" s="3" t="str">
        <f t="shared" si="22"/>
        <v>EWA_44610</v>
      </c>
      <c r="B1430" t="s">
        <v>31</v>
      </c>
      <c r="C1430" s="1">
        <v>44610</v>
      </c>
      <c r="D1430">
        <v>23.98</v>
      </c>
    </row>
    <row r="1431" spans="1:4" x14ac:dyDescent="0.25">
      <c r="A1431" s="3" t="str">
        <f t="shared" si="22"/>
        <v>EWC_44610</v>
      </c>
      <c r="B1431" t="s">
        <v>32</v>
      </c>
      <c r="C1431" s="1">
        <v>44610</v>
      </c>
      <c r="D1431">
        <v>37.75</v>
      </c>
    </row>
    <row r="1432" spans="1:4" x14ac:dyDescent="0.25">
      <c r="A1432" s="3" t="str">
        <f t="shared" si="22"/>
        <v>EWG_44610</v>
      </c>
      <c r="B1432" t="s">
        <v>33</v>
      </c>
      <c r="C1432" s="1">
        <v>44610</v>
      </c>
      <c r="D1432">
        <v>31.2</v>
      </c>
    </row>
    <row r="1433" spans="1:4" x14ac:dyDescent="0.25">
      <c r="A1433" s="3" t="str">
        <f t="shared" si="22"/>
        <v>EWH_44610</v>
      </c>
      <c r="B1433" t="s">
        <v>34</v>
      </c>
      <c r="C1433" s="1">
        <v>44610</v>
      </c>
      <c r="D1433">
        <v>24.37</v>
      </c>
    </row>
    <row r="1434" spans="1:4" x14ac:dyDescent="0.25">
      <c r="A1434" s="3" t="str">
        <f t="shared" si="22"/>
        <v>EWJ_44610</v>
      </c>
      <c r="B1434" t="s">
        <v>35</v>
      </c>
      <c r="C1434" s="1">
        <v>44610</v>
      </c>
      <c r="D1434">
        <v>63.63</v>
      </c>
    </row>
    <row r="1435" spans="1:4" x14ac:dyDescent="0.25">
      <c r="A1435" s="3" t="str">
        <f t="shared" si="22"/>
        <v>EWL_44610</v>
      </c>
      <c r="B1435" t="s">
        <v>36</v>
      </c>
      <c r="C1435" s="1">
        <v>44610</v>
      </c>
      <c r="D1435">
        <v>48.3</v>
      </c>
    </row>
    <row r="1436" spans="1:4" x14ac:dyDescent="0.25">
      <c r="A1436" s="3" t="str">
        <f t="shared" si="22"/>
        <v>EWQ_44610</v>
      </c>
      <c r="B1436" t="s">
        <v>37</v>
      </c>
      <c r="C1436" s="1">
        <v>44610</v>
      </c>
      <c r="D1436">
        <v>37.51</v>
      </c>
    </row>
    <row r="1437" spans="1:4" x14ac:dyDescent="0.25">
      <c r="A1437" s="3" t="str">
        <f t="shared" si="22"/>
        <v>EWT_44610</v>
      </c>
      <c r="B1437" t="s">
        <v>38</v>
      </c>
      <c r="C1437" s="1">
        <v>44610</v>
      </c>
      <c r="D1437">
        <v>65.459999999999994</v>
      </c>
    </row>
    <row r="1438" spans="1:4" x14ac:dyDescent="0.25">
      <c r="A1438" s="3" t="str">
        <f t="shared" si="22"/>
        <v>EWU_44610</v>
      </c>
      <c r="B1438" t="s">
        <v>39</v>
      </c>
      <c r="C1438" s="1">
        <v>44610</v>
      </c>
      <c r="D1438">
        <v>34.270000000000003</v>
      </c>
    </row>
    <row r="1439" spans="1:4" x14ac:dyDescent="0.25">
      <c r="A1439" s="3" t="str">
        <f t="shared" si="22"/>
        <v>EWY_44610</v>
      </c>
      <c r="B1439" t="s">
        <v>40</v>
      </c>
      <c r="C1439" s="1">
        <v>44610</v>
      </c>
      <c r="D1439">
        <v>72.98</v>
      </c>
    </row>
    <row r="1440" spans="1:4" x14ac:dyDescent="0.25">
      <c r="A1440" s="3" t="str">
        <f t="shared" si="22"/>
        <v>EWZ_44610</v>
      </c>
      <c r="B1440" t="s">
        <v>41</v>
      </c>
      <c r="C1440" s="1">
        <v>44610</v>
      </c>
      <c r="D1440">
        <v>32.92</v>
      </c>
    </row>
    <row r="1441" spans="1:4" x14ac:dyDescent="0.25">
      <c r="A1441" s="3" t="str">
        <f t="shared" si="22"/>
        <v>FB_44610</v>
      </c>
      <c r="B1441" t="s">
        <v>42</v>
      </c>
      <c r="C1441" s="1">
        <v>44610</v>
      </c>
      <c r="D1441">
        <v>206.16</v>
      </c>
    </row>
    <row r="1442" spans="1:4" x14ac:dyDescent="0.25">
      <c r="A1442" s="3" t="str">
        <f t="shared" si="22"/>
        <v>FTV_44610</v>
      </c>
      <c r="B1442" t="s">
        <v>43</v>
      </c>
      <c r="C1442" s="1">
        <v>44610</v>
      </c>
      <c r="D1442">
        <v>63.679000000000002</v>
      </c>
    </row>
    <row r="1443" spans="1:4" x14ac:dyDescent="0.25">
      <c r="A1443" s="3" t="str">
        <f t="shared" si="22"/>
        <v>GOOG_44610</v>
      </c>
      <c r="B1443" t="s">
        <v>44</v>
      </c>
      <c r="C1443" s="1">
        <v>44610</v>
      </c>
      <c r="D1443">
        <v>2609.35</v>
      </c>
    </row>
    <row r="1444" spans="1:4" x14ac:dyDescent="0.25">
      <c r="A1444" s="3" t="str">
        <f t="shared" si="22"/>
        <v>GPC_44610</v>
      </c>
      <c r="B1444" t="s">
        <v>45</v>
      </c>
      <c r="C1444" s="1">
        <v>44610</v>
      </c>
      <c r="D1444">
        <v>125.95099999999999</v>
      </c>
    </row>
    <row r="1445" spans="1:4" x14ac:dyDescent="0.25">
      <c r="A1445" s="3" t="str">
        <f t="shared" si="22"/>
        <v>GSG_44610</v>
      </c>
      <c r="B1445" t="s">
        <v>46</v>
      </c>
      <c r="C1445" s="1">
        <v>44610</v>
      </c>
      <c r="D1445">
        <v>19.84</v>
      </c>
    </row>
    <row r="1446" spans="1:4" x14ac:dyDescent="0.25">
      <c r="A1446" s="3" t="str">
        <f t="shared" si="22"/>
        <v>HIG_44610</v>
      </c>
      <c r="B1446" t="s">
        <v>47</v>
      </c>
      <c r="C1446" s="1">
        <v>44610</v>
      </c>
      <c r="D1446">
        <v>70.146000000000001</v>
      </c>
    </row>
    <row r="1447" spans="1:4" x14ac:dyDescent="0.25">
      <c r="A1447" s="3" t="str">
        <f t="shared" si="22"/>
        <v>HIGH.L_44610</v>
      </c>
      <c r="B1447" t="s">
        <v>48</v>
      </c>
      <c r="C1447" s="1">
        <v>44610</v>
      </c>
      <c r="D1447">
        <v>5.3310000000000004</v>
      </c>
    </row>
    <row r="1448" spans="1:4" x14ac:dyDescent="0.25">
      <c r="A1448" s="3" t="str">
        <f t="shared" si="22"/>
        <v>HST_44610</v>
      </c>
      <c r="B1448" t="s">
        <v>49</v>
      </c>
      <c r="C1448" s="1">
        <v>44610</v>
      </c>
      <c r="D1448">
        <v>19.11</v>
      </c>
    </row>
    <row r="1449" spans="1:4" x14ac:dyDescent="0.25">
      <c r="A1449" s="3" t="str">
        <f t="shared" si="22"/>
        <v>HYG_44610</v>
      </c>
      <c r="B1449" t="s">
        <v>50</v>
      </c>
      <c r="C1449" s="1">
        <v>44610</v>
      </c>
      <c r="D1449">
        <v>82.584999999999994</v>
      </c>
    </row>
    <row r="1450" spans="1:4" x14ac:dyDescent="0.25">
      <c r="A1450" s="3" t="str">
        <f t="shared" si="22"/>
        <v>IAU_44610</v>
      </c>
      <c r="B1450" t="s">
        <v>51</v>
      </c>
      <c r="C1450" s="1">
        <v>44610</v>
      </c>
      <c r="D1450">
        <v>36.06</v>
      </c>
    </row>
    <row r="1451" spans="1:4" x14ac:dyDescent="0.25">
      <c r="A1451" s="3" t="str">
        <f t="shared" si="22"/>
        <v>ICLN_44610</v>
      </c>
      <c r="B1451" t="s">
        <v>52</v>
      </c>
      <c r="C1451" s="1">
        <v>44610</v>
      </c>
      <c r="D1451">
        <v>18.14</v>
      </c>
    </row>
    <row r="1452" spans="1:4" x14ac:dyDescent="0.25">
      <c r="A1452" s="3" t="str">
        <f t="shared" si="22"/>
        <v>IEAA.L_44610</v>
      </c>
      <c r="B1452" t="s">
        <v>53</v>
      </c>
      <c r="C1452" s="1">
        <v>44610</v>
      </c>
      <c r="D1452">
        <v>5.1550000000000002</v>
      </c>
    </row>
    <row r="1453" spans="1:4" x14ac:dyDescent="0.25">
      <c r="A1453" s="3" t="str">
        <f t="shared" si="22"/>
        <v>IEF_44610</v>
      </c>
      <c r="B1453" t="s">
        <v>54</v>
      </c>
      <c r="C1453" s="1">
        <v>44610</v>
      </c>
      <c r="D1453">
        <v>111.12</v>
      </c>
    </row>
    <row r="1454" spans="1:4" x14ac:dyDescent="0.25">
      <c r="A1454" s="3" t="str">
        <f t="shared" si="22"/>
        <v>IEFM.L_44610</v>
      </c>
      <c r="B1454" t="s">
        <v>55</v>
      </c>
      <c r="C1454" s="1">
        <v>44610</v>
      </c>
      <c r="D1454">
        <v>755.00699999999995</v>
      </c>
    </row>
    <row r="1455" spans="1:4" x14ac:dyDescent="0.25">
      <c r="A1455" s="3" t="str">
        <f t="shared" si="22"/>
        <v>IEMG_44610</v>
      </c>
      <c r="B1455" t="s">
        <v>56</v>
      </c>
      <c r="C1455" s="1">
        <v>44610</v>
      </c>
      <c r="D1455">
        <v>59.5</v>
      </c>
    </row>
    <row r="1456" spans="1:4" x14ac:dyDescent="0.25">
      <c r="A1456" s="3" t="str">
        <f t="shared" si="22"/>
        <v>IEUS_44610</v>
      </c>
      <c r="B1456" t="s">
        <v>57</v>
      </c>
      <c r="C1456" s="1">
        <v>44610</v>
      </c>
      <c r="D1456">
        <v>62.84</v>
      </c>
    </row>
    <row r="1457" spans="1:4" x14ac:dyDescent="0.25">
      <c r="A1457" s="3" t="str">
        <f t="shared" si="22"/>
        <v>IEVL.L_44610</v>
      </c>
      <c r="B1457" t="s">
        <v>58</v>
      </c>
      <c r="C1457" s="1">
        <v>44610</v>
      </c>
      <c r="D1457">
        <v>7.54</v>
      </c>
    </row>
    <row r="1458" spans="1:4" x14ac:dyDescent="0.25">
      <c r="A1458" s="3" t="str">
        <f t="shared" si="22"/>
        <v>IGF_44610</v>
      </c>
      <c r="B1458" t="s">
        <v>59</v>
      </c>
      <c r="C1458" s="1">
        <v>44610</v>
      </c>
      <c r="D1458">
        <v>47.34</v>
      </c>
    </row>
    <row r="1459" spans="1:4" x14ac:dyDescent="0.25">
      <c r="A1459" s="3" t="str">
        <f t="shared" si="22"/>
        <v>INDA_44610</v>
      </c>
      <c r="B1459" t="s">
        <v>60</v>
      </c>
      <c r="C1459" s="1">
        <v>44610</v>
      </c>
      <c r="D1459">
        <v>44.6</v>
      </c>
    </row>
    <row r="1460" spans="1:4" x14ac:dyDescent="0.25">
      <c r="A1460" s="3" t="str">
        <f t="shared" si="22"/>
        <v>IUMO.L_44610</v>
      </c>
      <c r="B1460" t="s">
        <v>61</v>
      </c>
      <c r="C1460" s="1">
        <v>44610</v>
      </c>
      <c r="D1460">
        <v>10.891999999999999</v>
      </c>
    </row>
    <row r="1461" spans="1:4" x14ac:dyDescent="0.25">
      <c r="A1461" s="3" t="str">
        <f t="shared" si="22"/>
        <v>IUVL.L_44610</v>
      </c>
      <c r="B1461" t="s">
        <v>62</v>
      </c>
      <c r="C1461" s="1">
        <v>44610</v>
      </c>
      <c r="D1461">
        <v>9.0820000000000007</v>
      </c>
    </row>
    <row r="1462" spans="1:4" x14ac:dyDescent="0.25">
      <c r="A1462" s="3" t="str">
        <f t="shared" si="22"/>
        <v>IVV_44610</v>
      </c>
      <c r="B1462" t="s">
        <v>63</v>
      </c>
      <c r="C1462" s="1">
        <v>44610</v>
      </c>
      <c r="D1462">
        <v>436.07</v>
      </c>
    </row>
    <row r="1463" spans="1:4" x14ac:dyDescent="0.25">
      <c r="A1463" s="3" t="str">
        <f t="shared" si="22"/>
        <v>IWM_44610</v>
      </c>
      <c r="B1463" t="s">
        <v>64</v>
      </c>
      <c r="C1463" s="1">
        <v>44610</v>
      </c>
      <c r="D1463">
        <v>199.47</v>
      </c>
    </row>
    <row r="1464" spans="1:4" x14ac:dyDescent="0.25">
      <c r="A1464" s="3" t="str">
        <f t="shared" si="22"/>
        <v>IXN_44610</v>
      </c>
      <c r="B1464" t="s">
        <v>65</v>
      </c>
      <c r="C1464" s="1">
        <v>44610</v>
      </c>
      <c r="D1464">
        <v>56.14</v>
      </c>
    </row>
    <row r="1465" spans="1:4" x14ac:dyDescent="0.25">
      <c r="A1465" s="3" t="str">
        <f t="shared" si="22"/>
        <v>JPEA.L_44610</v>
      </c>
      <c r="B1465" t="s">
        <v>66</v>
      </c>
      <c r="C1465" s="1">
        <v>44610</v>
      </c>
      <c r="D1465">
        <v>5.6459999999999999</v>
      </c>
    </row>
    <row r="1466" spans="1:4" x14ac:dyDescent="0.25">
      <c r="A1466" s="3" t="str">
        <f t="shared" si="22"/>
        <v>JPM_44610</v>
      </c>
      <c r="B1466" t="s">
        <v>67</v>
      </c>
      <c r="C1466" s="1">
        <v>44610</v>
      </c>
      <c r="D1466">
        <v>152.13999999999999</v>
      </c>
    </row>
    <row r="1467" spans="1:4" x14ac:dyDescent="0.25">
      <c r="A1467" s="3" t="str">
        <f t="shared" si="22"/>
        <v>KR_44610</v>
      </c>
      <c r="B1467" t="s">
        <v>68</v>
      </c>
      <c r="C1467" s="1">
        <v>44610</v>
      </c>
      <c r="D1467">
        <v>45.59</v>
      </c>
    </row>
    <row r="1468" spans="1:4" x14ac:dyDescent="0.25">
      <c r="A1468" s="3" t="str">
        <f t="shared" si="22"/>
        <v>LQD_44610</v>
      </c>
      <c r="B1468" t="s">
        <v>69</v>
      </c>
      <c r="C1468" s="1">
        <v>44610</v>
      </c>
      <c r="D1468">
        <v>123.42700000000001</v>
      </c>
    </row>
    <row r="1469" spans="1:4" x14ac:dyDescent="0.25">
      <c r="A1469" s="3" t="str">
        <f t="shared" si="22"/>
        <v>MCHI_44610</v>
      </c>
      <c r="B1469" t="s">
        <v>70</v>
      </c>
      <c r="C1469" s="1">
        <v>44610</v>
      </c>
      <c r="D1469">
        <v>61.57</v>
      </c>
    </row>
    <row r="1470" spans="1:4" x14ac:dyDescent="0.25">
      <c r="A1470" s="3" t="str">
        <f t="shared" si="22"/>
        <v>MVEU.L_44610</v>
      </c>
      <c r="B1470" t="s">
        <v>71</v>
      </c>
      <c r="C1470" s="1">
        <v>44610</v>
      </c>
      <c r="D1470">
        <v>52.33</v>
      </c>
    </row>
    <row r="1471" spans="1:4" x14ac:dyDescent="0.25">
      <c r="A1471" s="3" t="str">
        <f t="shared" si="22"/>
        <v>OGN_44610</v>
      </c>
      <c r="B1471" t="s">
        <v>72</v>
      </c>
      <c r="C1471" s="1">
        <v>44610</v>
      </c>
      <c r="D1471">
        <v>35.81</v>
      </c>
    </row>
    <row r="1472" spans="1:4" x14ac:dyDescent="0.25">
      <c r="A1472" s="3" t="str">
        <f t="shared" si="22"/>
        <v>PG_44610</v>
      </c>
      <c r="B1472" t="s">
        <v>73</v>
      </c>
      <c r="C1472" s="1">
        <v>44610</v>
      </c>
      <c r="D1472">
        <v>159.9</v>
      </c>
    </row>
    <row r="1473" spans="1:4" x14ac:dyDescent="0.25">
      <c r="A1473" s="3" t="str">
        <f t="shared" si="22"/>
        <v>PPL_44610</v>
      </c>
      <c r="B1473" t="s">
        <v>74</v>
      </c>
      <c r="C1473" s="1">
        <v>44610</v>
      </c>
      <c r="D1473">
        <v>26.1</v>
      </c>
    </row>
    <row r="1474" spans="1:4" x14ac:dyDescent="0.25">
      <c r="A1474" s="3" t="str">
        <f t="shared" si="22"/>
        <v>PRU_44610</v>
      </c>
      <c r="B1474" t="s">
        <v>75</v>
      </c>
      <c r="C1474" s="1">
        <v>44610</v>
      </c>
      <c r="D1474">
        <v>114.07</v>
      </c>
    </row>
    <row r="1475" spans="1:4" x14ac:dyDescent="0.25">
      <c r="A1475" s="3" t="str">
        <f t="shared" ref="A1475:A1538" si="23">CONCATENATE(B1475,"_",C1475)</f>
        <v>PYPL_44610</v>
      </c>
      <c r="B1475" t="s">
        <v>76</v>
      </c>
      <c r="C1475" s="1">
        <v>44610</v>
      </c>
      <c r="D1475">
        <v>103.65</v>
      </c>
    </row>
    <row r="1476" spans="1:4" x14ac:dyDescent="0.25">
      <c r="A1476" s="3" t="str">
        <f t="shared" si="23"/>
        <v>RE_44610</v>
      </c>
      <c r="B1476" t="s">
        <v>77</v>
      </c>
      <c r="C1476" s="1">
        <v>44610</v>
      </c>
      <c r="D1476">
        <v>304.42</v>
      </c>
    </row>
    <row r="1477" spans="1:4" x14ac:dyDescent="0.25">
      <c r="A1477" s="3" t="str">
        <f t="shared" si="23"/>
        <v>REET_44610</v>
      </c>
      <c r="B1477" t="s">
        <v>78</v>
      </c>
      <c r="C1477" s="1">
        <v>44610</v>
      </c>
      <c r="D1477">
        <v>27.9</v>
      </c>
    </row>
    <row r="1478" spans="1:4" x14ac:dyDescent="0.25">
      <c r="A1478" s="3" t="str">
        <f t="shared" si="23"/>
        <v>ROL_44610</v>
      </c>
      <c r="B1478" t="s">
        <v>79</v>
      </c>
      <c r="C1478" s="1">
        <v>44610</v>
      </c>
      <c r="D1478">
        <v>31.13</v>
      </c>
    </row>
    <row r="1479" spans="1:4" x14ac:dyDescent="0.25">
      <c r="A1479" s="3" t="str">
        <f t="shared" si="23"/>
        <v>ROST_44610</v>
      </c>
      <c r="B1479" t="s">
        <v>80</v>
      </c>
      <c r="C1479" s="1">
        <v>44610</v>
      </c>
      <c r="D1479">
        <v>93.47</v>
      </c>
    </row>
    <row r="1480" spans="1:4" x14ac:dyDescent="0.25">
      <c r="A1480" s="3" t="str">
        <f t="shared" si="23"/>
        <v>SEGA.L_44610</v>
      </c>
      <c r="B1480" t="s">
        <v>81</v>
      </c>
      <c r="C1480" s="1">
        <v>44610</v>
      </c>
      <c r="D1480">
        <v>105.11</v>
      </c>
    </row>
    <row r="1481" spans="1:4" x14ac:dyDescent="0.25">
      <c r="A1481" s="3" t="str">
        <f t="shared" si="23"/>
        <v>SHY_44610</v>
      </c>
      <c r="B1481" t="s">
        <v>82</v>
      </c>
      <c r="C1481" s="1">
        <v>44610</v>
      </c>
      <c r="D1481">
        <v>84.444999999999993</v>
      </c>
    </row>
    <row r="1482" spans="1:4" x14ac:dyDescent="0.25">
      <c r="A1482" s="3" t="str">
        <f t="shared" si="23"/>
        <v>SLV_44610</v>
      </c>
      <c r="B1482" t="s">
        <v>83</v>
      </c>
      <c r="C1482" s="1">
        <v>44610</v>
      </c>
      <c r="D1482">
        <v>22.12</v>
      </c>
    </row>
    <row r="1483" spans="1:4" x14ac:dyDescent="0.25">
      <c r="A1483" s="3" t="str">
        <f t="shared" si="23"/>
        <v>SPMV.L_44610</v>
      </c>
      <c r="B1483" t="s">
        <v>84</v>
      </c>
      <c r="C1483" s="1">
        <v>44610</v>
      </c>
      <c r="D1483">
        <v>77.344999999999999</v>
      </c>
    </row>
    <row r="1484" spans="1:4" x14ac:dyDescent="0.25">
      <c r="A1484" s="3" t="str">
        <f t="shared" si="23"/>
        <v>TLT_44610</v>
      </c>
      <c r="B1484" t="s">
        <v>85</v>
      </c>
      <c r="C1484" s="1">
        <v>44610</v>
      </c>
      <c r="D1484">
        <v>138.047</v>
      </c>
    </row>
    <row r="1485" spans="1:4" x14ac:dyDescent="0.25">
      <c r="A1485" s="3" t="str">
        <f t="shared" si="23"/>
        <v>UNH_44610</v>
      </c>
      <c r="B1485" t="s">
        <v>86</v>
      </c>
      <c r="C1485" s="1">
        <v>44610</v>
      </c>
      <c r="D1485">
        <v>467.81</v>
      </c>
    </row>
    <row r="1486" spans="1:4" x14ac:dyDescent="0.25">
      <c r="A1486" s="3" t="str">
        <f t="shared" si="23"/>
        <v>URI_44610</v>
      </c>
      <c r="B1486" t="s">
        <v>87</v>
      </c>
      <c r="C1486" s="1">
        <v>44610</v>
      </c>
      <c r="D1486">
        <v>311.82</v>
      </c>
    </row>
    <row r="1487" spans="1:4" x14ac:dyDescent="0.25">
      <c r="A1487" s="3" t="str">
        <f t="shared" si="23"/>
        <v>V_44610</v>
      </c>
      <c r="B1487" t="s">
        <v>88</v>
      </c>
      <c r="C1487" s="1">
        <v>44610</v>
      </c>
      <c r="D1487">
        <v>222.69</v>
      </c>
    </row>
    <row r="1488" spans="1:4" x14ac:dyDescent="0.25">
      <c r="A1488" s="3" t="str">
        <f t="shared" si="23"/>
        <v>VRSK_44610</v>
      </c>
      <c r="B1488" t="s">
        <v>89</v>
      </c>
      <c r="C1488" s="1">
        <v>44610</v>
      </c>
      <c r="D1488">
        <v>189.3</v>
      </c>
    </row>
    <row r="1489" spans="1:4" x14ac:dyDescent="0.25">
      <c r="A1489" s="3" t="str">
        <f t="shared" si="23"/>
        <v>VXX_44610</v>
      </c>
      <c r="B1489" t="s">
        <v>90</v>
      </c>
      <c r="C1489" s="1">
        <v>44610</v>
      </c>
      <c r="D1489">
        <v>23.45</v>
      </c>
    </row>
    <row r="1490" spans="1:4" x14ac:dyDescent="0.25">
      <c r="A1490" s="3" t="str">
        <f t="shared" si="23"/>
        <v>WRK_44610</v>
      </c>
      <c r="B1490" t="s">
        <v>91</v>
      </c>
      <c r="C1490" s="1">
        <v>44610</v>
      </c>
      <c r="D1490">
        <v>46.65</v>
      </c>
    </row>
    <row r="1491" spans="1:4" x14ac:dyDescent="0.25">
      <c r="A1491" s="3" t="str">
        <f t="shared" si="23"/>
        <v>XLB_44610</v>
      </c>
      <c r="B1491" t="s">
        <v>92</v>
      </c>
      <c r="C1491" s="1">
        <v>44610</v>
      </c>
      <c r="D1491">
        <v>83.86</v>
      </c>
    </row>
    <row r="1492" spans="1:4" x14ac:dyDescent="0.25">
      <c r="A1492" s="3" t="str">
        <f t="shared" si="23"/>
        <v>XLC_44610</v>
      </c>
      <c r="B1492" t="s">
        <v>93</v>
      </c>
      <c r="C1492" s="1">
        <v>44610</v>
      </c>
      <c r="D1492">
        <v>67.41</v>
      </c>
    </row>
    <row r="1493" spans="1:4" x14ac:dyDescent="0.25">
      <c r="A1493" s="3" t="str">
        <f t="shared" si="23"/>
        <v>XLE_44610</v>
      </c>
      <c r="B1493" t="s">
        <v>94</v>
      </c>
      <c r="C1493" s="1">
        <v>44610</v>
      </c>
      <c r="D1493">
        <v>68.05</v>
      </c>
    </row>
    <row r="1494" spans="1:4" x14ac:dyDescent="0.25">
      <c r="A1494" s="3" t="str">
        <f t="shared" si="23"/>
        <v>XLF_44610</v>
      </c>
      <c r="B1494" t="s">
        <v>95</v>
      </c>
      <c r="C1494" s="1">
        <v>44610</v>
      </c>
      <c r="D1494">
        <v>39.22</v>
      </c>
    </row>
    <row r="1495" spans="1:4" x14ac:dyDescent="0.25">
      <c r="A1495" s="3" t="str">
        <f t="shared" si="23"/>
        <v>XLI_44610</v>
      </c>
      <c r="B1495" t="s">
        <v>96</v>
      </c>
      <c r="C1495" s="1">
        <v>44610</v>
      </c>
      <c r="D1495">
        <v>98.34</v>
      </c>
    </row>
    <row r="1496" spans="1:4" x14ac:dyDescent="0.25">
      <c r="A1496" s="3" t="str">
        <f t="shared" si="23"/>
        <v>XLK_44610</v>
      </c>
      <c r="B1496" t="s">
        <v>97</v>
      </c>
      <c r="C1496" s="1">
        <v>44610</v>
      </c>
      <c r="D1496">
        <v>152.44</v>
      </c>
    </row>
    <row r="1497" spans="1:4" x14ac:dyDescent="0.25">
      <c r="A1497" s="3" t="str">
        <f t="shared" si="23"/>
        <v>XLP_44610</v>
      </c>
      <c r="B1497" t="s">
        <v>98</v>
      </c>
      <c r="C1497" s="1">
        <v>44610</v>
      </c>
      <c r="D1497">
        <v>76.03</v>
      </c>
    </row>
    <row r="1498" spans="1:4" x14ac:dyDescent="0.25">
      <c r="A1498" s="3" t="str">
        <f t="shared" si="23"/>
        <v>XLU_44610</v>
      </c>
      <c r="B1498" t="s">
        <v>99</v>
      </c>
      <c r="C1498" s="1">
        <v>44610</v>
      </c>
      <c r="D1498">
        <v>66.22</v>
      </c>
    </row>
    <row r="1499" spans="1:4" x14ac:dyDescent="0.25">
      <c r="A1499" s="3" t="str">
        <f t="shared" si="23"/>
        <v>XLV_44610</v>
      </c>
      <c r="B1499" t="s">
        <v>100</v>
      </c>
      <c r="C1499" s="1">
        <v>44610</v>
      </c>
      <c r="D1499">
        <v>127.51</v>
      </c>
    </row>
    <row r="1500" spans="1:4" x14ac:dyDescent="0.25">
      <c r="A1500" s="3" t="str">
        <f t="shared" si="23"/>
        <v>XLY_44610</v>
      </c>
      <c r="B1500" t="s">
        <v>101</v>
      </c>
      <c r="C1500" s="1">
        <v>44610</v>
      </c>
      <c r="D1500">
        <v>180</v>
      </c>
    </row>
    <row r="1501" spans="1:4" x14ac:dyDescent="0.25">
      <c r="A1501" s="3" t="str">
        <f t="shared" si="23"/>
        <v>XOM_44610</v>
      </c>
      <c r="B1501" t="s">
        <v>102</v>
      </c>
      <c r="C1501" s="1">
        <v>44610</v>
      </c>
      <c r="D1501">
        <v>77.36</v>
      </c>
    </row>
    <row r="1502" spans="1:4" x14ac:dyDescent="0.25">
      <c r="A1502" s="3" t="str">
        <f t="shared" si="23"/>
        <v>HIGH.L_44613</v>
      </c>
      <c r="B1502" t="s">
        <v>48</v>
      </c>
      <c r="C1502" s="1">
        <v>44613</v>
      </c>
      <c r="D1502">
        <v>5.3220000000000001</v>
      </c>
    </row>
    <row r="1503" spans="1:4" x14ac:dyDescent="0.25">
      <c r="A1503" s="3" t="str">
        <f t="shared" si="23"/>
        <v>IEAA.L_44613</v>
      </c>
      <c r="B1503" t="s">
        <v>53</v>
      </c>
      <c r="C1503" s="1">
        <v>44613</v>
      </c>
      <c r="D1503">
        <v>5.1459999999999999</v>
      </c>
    </row>
    <row r="1504" spans="1:4" x14ac:dyDescent="0.25">
      <c r="A1504" s="3" t="str">
        <f t="shared" si="23"/>
        <v>IEFM.L_44613</v>
      </c>
      <c r="B1504" t="s">
        <v>55</v>
      </c>
      <c r="C1504" s="1">
        <v>44613</v>
      </c>
      <c r="D1504">
        <v>738.55</v>
      </c>
    </row>
    <row r="1505" spans="1:4" x14ac:dyDescent="0.25">
      <c r="A1505" s="3" t="str">
        <f t="shared" si="23"/>
        <v>IEVL.L_44613</v>
      </c>
      <c r="B1505" t="s">
        <v>58</v>
      </c>
      <c r="C1505" s="1">
        <v>44613</v>
      </c>
      <c r="D1505">
        <v>7.4450000000000003</v>
      </c>
    </row>
    <row r="1506" spans="1:4" x14ac:dyDescent="0.25">
      <c r="A1506" s="3" t="str">
        <f t="shared" si="23"/>
        <v>IUMO.L_44613</v>
      </c>
      <c r="B1506" t="s">
        <v>61</v>
      </c>
      <c r="C1506" s="1">
        <v>44613</v>
      </c>
      <c r="D1506">
        <v>10.731999999999999</v>
      </c>
    </row>
    <row r="1507" spans="1:4" x14ac:dyDescent="0.25">
      <c r="A1507" s="3" t="str">
        <f t="shared" si="23"/>
        <v>IUVL.L_44613</v>
      </c>
      <c r="B1507" t="s">
        <v>62</v>
      </c>
      <c r="C1507" s="1">
        <v>44613</v>
      </c>
      <c r="D1507">
        <v>9.0120000000000005</v>
      </c>
    </row>
    <row r="1508" spans="1:4" x14ac:dyDescent="0.25">
      <c r="A1508" s="3" t="str">
        <f t="shared" si="23"/>
        <v>JPEA.L_44613</v>
      </c>
      <c r="B1508" t="s">
        <v>66</v>
      </c>
      <c r="C1508" s="1">
        <v>44613</v>
      </c>
      <c r="D1508">
        <v>5.6</v>
      </c>
    </row>
    <row r="1509" spans="1:4" x14ac:dyDescent="0.25">
      <c r="A1509" s="3" t="str">
        <f t="shared" si="23"/>
        <v>MVEU.L_44613</v>
      </c>
      <c r="B1509" t="s">
        <v>71</v>
      </c>
      <c r="C1509" s="1">
        <v>44613</v>
      </c>
      <c r="D1509">
        <v>51.76</v>
      </c>
    </row>
    <row r="1510" spans="1:4" x14ac:dyDescent="0.25">
      <c r="A1510" s="3" t="str">
        <f t="shared" si="23"/>
        <v>SEGA.L_44613</v>
      </c>
      <c r="B1510" t="s">
        <v>81</v>
      </c>
      <c r="C1510" s="1">
        <v>44613</v>
      </c>
      <c r="D1510">
        <v>105</v>
      </c>
    </row>
    <row r="1511" spans="1:4" x14ac:dyDescent="0.25">
      <c r="A1511" s="3" t="str">
        <f t="shared" si="23"/>
        <v>SPMV.L_44613</v>
      </c>
      <c r="B1511" t="s">
        <v>84</v>
      </c>
      <c r="C1511" s="1">
        <v>44613</v>
      </c>
      <c r="D1511">
        <v>76.72</v>
      </c>
    </row>
    <row r="1512" spans="1:4" x14ac:dyDescent="0.25">
      <c r="A1512" s="3" t="str">
        <f t="shared" si="23"/>
        <v>ABBV_44614</v>
      </c>
      <c r="B1512" t="s">
        <v>3</v>
      </c>
      <c r="C1512" s="1">
        <v>44614</v>
      </c>
      <c r="D1512">
        <v>145.56</v>
      </c>
    </row>
    <row r="1513" spans="1:4" x14ac:dyDescent="0.25">
      <c r="A1513" s="3" t="str">
        <f t="shared" si="23"/>
        <v>ACN_44614</v>
      </c>
      <c r="B1513" t="s">
        <v>4</v>
      </c>
      <c r="C1513" s="1">
        <v>44614</v>
      </c>
      <c r="D1513">
        <v>321.11</v>
      </c>
    </row>
    <row r="1514" spans="1:4" x14ac:dyDescent="0.25">
      <c r="A1514" s="3" t="str">
        <f t="shared" si="23"/>
        <v>AEP_44614</v>
      </c>
      <c r="B1514" t="s">
        <v>5</v>
      </c>
      <c r="C1514" s="1">
        <v>44614</v>
      </c>
      <c r="D1514">
        <v>85.99</v>
      </c>
    </row>
    <row r="1515" spans="1:4" x14ac:dyDescent="0.25">
      <c r="A1515" s="3" t="str">
        <f t="shared" si="23"/>
        <v>AIZ_44614</v>
      </c>
      <c r="B1515" t="s">
        <v>6</v>
      </c>
      <c r="C1515" s="1">
        <v>44614</v>
      </c>
      <c r="D1515">
        <v>164.43299999999999</v>
      </c>
    </row>
    <row r="1516" spans="1:4" x14ac:dyDescent="0.25">
      <c r="A1516" s="3" t="str">
        <f t="shared" si="23"/>
        <v>ALLE_44614</v>
      </c>
      <c r="B1516" t="s">
        <v>7</v>
      </c>
      <c r="C1516" s="1">
        <v>44614</v>
      </c>
      <c r="D1516">
        <v>113.51</v>
      </c>
    </row>
    <row r="1517" spans="1:4" x14ac:dyDescent="0.25">
      <c r="A1517" s="3" t="str">
        <f t="shared" si="23"/>
        <v>AMAT_44614</v>
      </c>
      <c r="B1517" t="s">
        <v>8</v>
      </c>
      <c r="C1517" s="1">
        <v>44614</v>
      </c>
      <c r="D1517">
        <v>130.26</v>
      </c>
    </row>
    <row r="1518" spans="1:4" x14ac:dyDescent="0.25">
      <c r="A1518" s="3" t="str">
        <f t="shared" si="23"/>
        <v>AMP_44614</v>
      </c>
      <c r="B1518" t="s">
        <v>9</v>
      </c>
      <c r="C1518" s="1">
        <v>44614</v>
      </c>
      <c r="D1518">
        <v>297.39999999999998</v>
      </c>
    </row>
    <row r="1519" spans="1:4" x14ac:dyDescent="0.25">
      <c r="A1519" s="3" t="str">
        <f t="shared" si="23"/>
        <v>AMZN_44614</v>
      </c>
      <c r="B1519" t="s">
        <v>10</v>
      </c>
      <c r="C1519" s="1">
        <v>44614</v>
      </c>
      <c r="D1519">
        <v>3003.95</v>
      </c>
    </row>
    <row r="1520" spans="1:4" x14ac:dyDescent="0.25">
      <c r="A1520" s="3" t="str">
        <f t="shared" si="23"/>
        <v>AVB_44614</v>
      </c>
      <c r="B1520" t="s">
        <v>11</v>
      </c>
      <c r="C1520" s="1">
        <v>44614</v>
      </c>
      <c r="D1520">
        <v>236.25</v>
      </c>
    </row>
    <row r="1521" spans="1:4" x14ac:dyDescent="0.25">
      <c r="A1521" s="3" t="str">
        <f t="shared" si="23"/>
        <v>AVY_44614</v>
      </c>
      <c r="B1521" t="s">
        <v>12</v>
      </c>
      <c r="C1521" s="1">
        <v>44614</v>
      </c>
      <c r="D1521">
        <v>177.78100000000001</v>
      </c>
    </row>
    <row r="1522" spans="1:4" x14ac:dyDescent="0.25">
      <c r="A1522" s="3" t="str">
        <f t="shared" si="23"/>
        <v>AXP_44614</v>
      </c>
      <c r="B1522" t="s">
        <v>13</v>
      </c>
      <c r="C1522" s="1">
        <v>44614</v>
      </c>
      <c r="D1522">
        <v>192.44</v>
      </c>
    </row>
    <row r="1523" spans="1:4" x14ac:dyDescent="0.25">
      <c r="A1523" s="3" t="str">
        <f t="shared" si="23"/>
        <v>BDX_44614</v>
      </c>
      <c r="B1523" t="s">
        <v>14</v>
      </c>
      <c r="C1523" s="1">
        <v>44614</v>
      </c>
      <c r="D1523">
        <v>264.16000000000003</v>
      </c>
    </row>
    <row r="1524" spans="1:4" x14ac:dyDescent="0.25">
      <c r="A1524" s="3" t="str">
        <f t="shared" si="23"/>
        <v>BF-B_44614</v>
      </c>
      <c r="B1524" t="s">
        <v>15</v>
      </c>
      <c r="C1524" s="1">
        <v>44614</v>
      </c>
      <c r="D1524">
        <v>65.900000000000006</v>
      </c>
    </row>
    <row r="1525" spans="1:4" x14ac:dyDescent="0.25">
      <c r="A1525" s="3" t="str">
        <f t="shared" si="23"/>
        <v>BMY_44614</v>
      </c>
      <c r="B1525" t="s">
        <v>16</v>
      </c>
      <c r="C1525" s="1">
        <v>44614</v>
      </c>
      <c r="D1525">
        <v>67.45</v>
      </c>
    </row>
    <row r="1526" spans="1:4" x14ac:dyDescent="0.25">
      <c r="A1526" s="3" t="str">
        <f t="shared" si="23"/>
        <v>BR_44614</v>
      </c>
      <c r="B1526" t="s">
        <v>17</v>
      </c>
      <c r="C1526" s="1">
        <v>44614</v>
      </c>
      <c r="D1526">
        <v>142.88</v>
      </c>
    </row>
    <row r="1527" spans="1:4" x14ac:dyDescent="0.25">
      <c r="A1527" s="3" t="str">
        <f t="shared" si="23"/>
        <v>CARR_44614</v>
      </c>
      <c r="B1527" t="s">
        <v>18</v>
      </c>
      <c r="C1527" s="1">
        <v>44614</v>
      </c>
      <c r="D1527">
        <v>45.29</v>
      </c>
    </row>
    <row r="1528" spans="1:4" x14ac:dyDescent="0.25">
      <c r="A1528" s="3" t="str">
        <f t="shared" si="23"/>
        <v>CDW_44614</v>
      </c>
      <c r="B1528" t="s">
        <v>19</v>
      </c>
      <c r="C1528" s="1">
        <v>44614</v>
      </c>
      <c r="D1528">
        <v>177.464</v>
      </c>
    </row>
    <row r="1529" spans="1:4" x14ac:dyDescent="0.25">
      <c r="A1529" s="3" t="str">
        <f t="shared" si="23"/>
        <v>CE_44614</v>
      </c>
      <c r="B1529" t="s">
        <v>20</v>
      </c>
      <c r="C1529" s="1">
        <v>44614</v>
      </c>
      <c r="D1529">
        <v>144.07</v>
      </c>
    </row>
    <row r="1530" spans="1:4" x14ac:dyDescent="0.25">
      <c r="A1530" s="3" t="str">
        <f t="shared" si="23"/>
        <v>CHTR_44614</v>
      </c>
      <c r="B1530" t="s">
        <v>21</v>
      </c>
      <c r="C1530" s="1">
        <v>44614</v>
      </c>
      <c r="D1530">
        <v>595.5</v>
      </c>
    </row>
    <row r="1531" spans="1:4" x14ac:dyDescent="0.25">
      <c r="A1531" s="3" t="str">
        <f t="shared" si="23"/>
        <v>CNC_44614</v>
      </c>
      <c r="B1531" t="s">
        <v>22</v>
      </c>
      <c r="C1531" s="1">
        <v>44614</v>
      </c>
      <c r="D1531">
        <v>81.33</v>
      </c>
    </row>
    <row r="1532" spans="1:4" x14ac:dyDescent="0.25">
      <c r="A1532" s="3" t="str">
        <f t="shared" si="23"/>
        <v>CNP_44614</v>
      </c>
      <c r="B1532" t="s">
        <v>23</v>
      </c>
      <c r="C1532" s="1">
        <v>44614</v>
      </c>
      <c r="D1532">
        <v>27.2</v>
      </c>
    </row>
    <row r="1533" spans="1:4" x14ac:dyDescent="0.25">
      <c r="A1533" s="3" t="str">
        <f t="shared" si="23"/>
        <v>COP_44614</v>
      </c>
      <c r="B1533" t="s">
        <v>24</v>
      </c>
      <c r="C1533" s="1">
        <v>44614</v>
      </c>
      <c r="D1533">
        <v>87.83</v>
      </c>
    </row>
    <row r="1534" spans="1:4" x14ac:dyDescent="0.25">
      <c r="A1534" s="3" t="str">
        <f t="shared" si="23"/>
        <v>CTAS_44614</v>
      </c>
      <c r="B1534" t="s">
        <v>25</v>
      </c>
      <c r="C1534" s="1">
        <v>44614</v>
      </c>
      <c r="D1534">
        <v>370</v>
      </c>
    </row>
    <row r="1535" spans="1:4" x14ac:dyDescent="0.25">
      <c r="A1535" s="3" t="str">
        <f t="shared" si="23"/>
        <v>CZR_44614</v>
      </c>
      <c r="B1535" t="s">
        <v>26</v>
      </c>
      <c r="C1535" s="1">
        <v>44614</v>
      </c>
      <c r="D1535">
        <v>76.569999999999993</v>
      </c>
    </row>
    <row r="1536" spans="1:4" x14ac:dyDescent="0.25">
      <c r="A1536" s="3" t="str">
        <f t="shared" si="23"/>
        <v>DG_44614</v>
      </c>
      <c r="B1536" t="s">
        <v>27</v>
      </c>
      <c r="C1536" s="1">
        <v>44614</v>
      </c>
      <c r="D1536">
        <v>191.94</v>
      </c>
    </row>
    <row r="1537" spans="1:4" x14ac:dyDescent="0.25">
      <c r="A1537" s="3" t="str">
        <f t="shared" si="23"/>
        <v>DPZ_44614</v>
      </c>
      <c r="B1537" t="s">
        <v>28</v>
      </c>
      <c r="C1537" s="1">
        <v>44614</v>
      </c>
      <c r="D1537">
        <v>422.11</v>
      </c>
    </row>
    <row r="1538" spans="1:4" x14ac:dyDescent="0.25">
      <c r="A1538" s="3" t="str">
        <f t="shared" si="23"/>
        <v>DRE_44614</v>
      </c>
      <c r="B1538" t="s">
        <v>29</v>
      </c>
      <c r="C1538" s="1">
        <v>44614</v>
      </c>
      <c r="D1538">
        <v>52.76</v>
      </c>
    </row>
    <row r="1539" spans="1:4" x14ac:dyDescent="0.25">
      <c r="A1539" s="3" t="str">
        <f t="shared" ref="A1539:A1602" si="24">CONCATENATE(B1539,"_",C1539)</f>
        <v>DXC_44614</v>
      </c>
      <c r="B1539" t="s">
        <v>30</v>
      </c>
      <c r="C1539" s="1">
        <v>44614</v>
      </c>
      <c r="D1539">
        <v>35.14</v>
      </c>
    </row>
    <row r="1540" spans="1:4" x14ac:dyDescent="0.25">
      <c r="A1540" s="3" t="str">
        <f t="shared" si="24"/>
        <v>EWA_44614</v>
      </c>
      <c r="B1540" t="s">
        <v>31</v>
      </c>
      <c r="C1540" s="1">
        <v>44614</v>
      </c>
      <c r="D1540">
        <v>24.12</v>
      </c>
    </row>
    <row r="1541" spans="1:4" x14ac:dyDescent="0.25">
      <c r="A1541" s="3" t="str">
        <f t="shared" si="24"/>
        <v>EWC_44614</v>
      </c>
      <c r="B1541" t="s">
        <v>32</v>
      </c>
      <c r="C1541" s="1">
        <v>44614</v>
      </c>
      <c r="D1541">
        <v>37.54</v>
      </c>
    </row>
    <row r="1542" spans="1:4" x14ac:dyDescent="0.25">
      <c r="A1542" s="3" t="str">
        <f t="shared" si="24"/>
        <v>EWG_44614</v>
      </c>
      <c r="B1542" t="s">
        <v>33</v>
      </c>
      <c r="C1542" s="1">
        <v>44614</v>
      </c>
      <c r="D1542">
        <v>30.42</v>
      </c>
    </row>
    <row r="1543" spans="1:4" x14ac:dyDescent="0.25">
      <c r="A1543" s="3" t="str">
        <f t="shared" si="24"/>
        <v>EWH_44614</v>
      </c>
      <c r="B1543" t="s">
        <v>34</v>
      </c>
      <c r="C1543" s="1">
        <v>44614</v>
      </c>
      <c r="D1543">
        <v>23.73</v>
      </c>
    </row>
    <row r="1544" spans="1:4" x14ac:dyDescent="0.25">
      <c r="A1544" s="3" t="str">
        <f t="shared" si="24"/>
        <v>EWJ_44614</v>
      </c>
      <c r="B1544" t="s">
        <v>35</v>
      </c>
      <c r="C1544" s="1">
        <v>44614</v>
      </c>
      <c r="D1544">
        <v>63.12</v>
      </c>
    </row>
    <row r="1545" spans="1:4" x14ac:dyDescent="0.25">
      <c r="A1545" s="3" t="str">
        <f t="shared" si="24"/>
        <v>EWL_44614</v>
      </c>
      <c r="B1545" t="s">
        <v>36</v>
      </c>
      <c r="C1545" s="1">
        <v>44614</v>
      </c>
      <c r="D1545">
        <v>47.89</v>
      </c>
    </row>
    <row r="1546" spans="1:4" x14ac:dyDescent="0.25">
      <c r="A1546" s="3" t="str">
        <f t="shared" si="24"/>
        <v>EWQ_44614</v>
      </c>
      <c r="B1546" t="s">
        <v>37</v>
      </c>
      <c r="C1546" s="1">
        <v>44614</v>
      </c>
      <c r="D1546">
        <v>36.659999999999997</v>
      </c>
    </row>
    <row r="1547" spans="1:4" x14ac:dyDescent="0.25">
      <c r="A1547" s="3" t="str">
        <f t="shared" si="24"/>
        <v>EWT_44614</v>
      </c>
      <c r="B1547" t="s">
        <v>38</v>
      </c>
      <c r="C1547" s="1">
        <v>44614</v>
      </c>
      <c r="D1547">
        <v>64.7</v>
      </c>
    </row>
    <row r="1548" spans="1:4" x14ac:dyDescent="0.25">
      <c r="A1548" s="3" t="str">
        <f t="shared" si="24"/>
        <v>EWU_44614</v>
      </c>
      <c r="B1548" t="s">
        <v>39</v>
      </c>
      <c r="C1548" s="1">
        <v>44614</v>
      </c>
      <c r="D1548">
        <v>34.090000000000003</v>
      </c>
    </row>
    <row r="1549" spans="1:4" x14ac:dyDescent="0.25">
      <c r="A1549" s="3" t="str">
        <f t="shared" si="24"/>
        <v>EWY_44614</v>
      </c>
      <c r="B1549" t="s">
        <v>40</v>
      </c>
      <c r="C1549" s="1">
        <v>44614</v>
      </c>
      <c r="D1549">
        <v>72.77</v>
      </c>
    </row>
    <row r="1550" spans="1:4" x14ac:dyDescent="0.25">
      <c r="A1550" s="3" t="str">
        <f t="shared" si="24"/>
        <v>EWZ_44614</v>
      </c>
      <c r="B1550" t="s">
        <v>41</v>
      </c>
      <c r="C1550" s="1">
        <v>44614</v>
      </c>
      <c r="D1550">
        <v>33.450000000000003</v>
      </c>
    </row>
    <row r="1551" spans="1:4" x14ac:dyDescent="0.25">
      <c r="A1551" s="3" t="str">
        <f t="shared" si="24"/>
        <v>FB_44614</v>
      </c>
      <c r="B1551" t="s">
        <v>42</v>
      </c>
      <c r="C1551" s="1">
        <v>44614</v>
      </c>
      <c r="D1551">
        <v>202.08</v>
      </c>
    </row>
    <row r="1552" spans="1:4" x14ac:dyDescent="0.25">
      <c r="A1552" s="3" t="str">
        <f t="shared" si="24"/>
        <v>FTV_44614</v>
      </c>
      <c r="B1552" t="s">
        <v>43</v>
      </c>
      <c r="C1552" s="1">
        <v>44614</v>
      </c>
      <c r="D1552">
        <v>63.628999999999998</v>
      </c>
    </row>
    <row r="1553" spans="1:4" x14ac:dyDescent="0.25">
      <c r="A1553" s="3" t="str">
        <f t="shared" si="24"/>
        <v>GOOG_44614</v>
      </c>
      <c r="B1553" t="s">
        <v>44</v>
      </c>
      <c r="C1553" s="1">
        <v>44614</v>
      </c>
      <c r="D1553">
        <v>2588.0500000000002</v>
      </c>
    </row>
    <row r="1554" spans="1:4" x14ac:dyDescent="0.25">
      <c r="A1554" s="3" t="str">
        <f t="shared" si="24"/>
        <v>GPC_44614</v>
      </c>
      <c r="B1554" t="s">
        <v>45</v>
      </c>
      <c r="C1554" s="1">
        <v>44614</v>
      </c>
      <c r="D1554">
        <v>122.70399999999999</v>
      </c>
    </row>
    <row r="1555" spans="1:4" x14ac:dyDescent="0.25">
      <c r="A1555" s="3" t="str">
        <f t="shared" si="24"/>
        <v>GSG_44614</v>
      </c>
      <c r="B1555" t="s">
        <v>46</v>
      </c>
      <c r="C1555" s="1">
        <v>44614</v>
      </c>
      <c r="D1555">
        <v>20.170000000000002</v>
      </c>
    </row>
    <row r="1556" spans="1:4" x14ac:dyDescent="0.25">
      <c r="A1556" s="3" t="str">
        <f t="shared" si="24"/>
        <v>HIG_44614</v>
      </c>
      <c r="B1556" t="s">
        <v>47</v>
      </c>
      <c r="C1556" s="1">
        <v>44614</v>
      </c>
      <c r="D1556">
        <v>69.927000000000007</v>
      </c>
    </row>
    <row r="1557" spans="1:4" x14ac:dyDescent="0.25">
      <c r="A1557" s="3" t="str">
        <f t="shared" si="24"/>
        <v>HIGH.L_44614</v>
      </c>
      <c r="B1557" t="s">
        <v>48</v>
      </c>
      <c r="C1557" s="1">
        <v>44614</v>
      </c>
      <c r="D1557">
        <v>5.3380000000000001</v>
      </c>
    </row>
    <row r="1558" spans="1:4" x14ac:dyDescent="0.25">
      <c r="A1558" s="3" t="str">
        <f t="shared" si="24"/>
        <v>HST_44614</v>
      </c>
      <c r="B1558" t="s">
        <v>49</v>
      </c>
      <c r="C1558" s="1">
        <v>44614</v>
      </c>
      <c r="D1558">
        <v>18.59</v>
      </c>
    </row>
    <row r="1559" spans="1:4" x14ac:dyDescent="0.25">
      <c r="A1559" s="3" t="str">
        <f t="shared" si="24"/>
        <v>HYG_44614</v>
      </c>
      <c r="B1559" t="s">
        <v>50</v>
      </c>
      <c r="C1559" s="1">
        <v>44614</v>
      </c>
      <c r="D1559">
        <v>82.396000000000001</v>
      </c>
    </row>
    <row r="1560" spans="1:4" x14ac:dyDescent="0.25">
      <c r="A1560" s="3" t="str">
        <f t="shared" si="24"/>
        <v>IAU_44614</v>
      </c>
      <c r="B1560" t="s">
        <v>51</v>
      </c>
      <c r="C1560" s="1">
        <v>44614</v>
      </c>
      <c r="D1560">
        <v>36.15</v>
      </c>
    </row>
    <row r="1561" spans="1:4" x14ac:dyDescent="0.25">
      <c r="A1561" s="3" t="str">
        <f t="shared" si="24"/>
        <v>ICLN_44614</v>
      </c>
      <c r="B1561" t="s">
        <v>52</v>
      </c>
      <c r="C1561" s="1">
        <v>44614</v>
      </c>
      <c r="D1561">
        <v>17.690000000000001</v>
      </c>
    </row>
    <row r="1562" spans="1:4" x14ac:dyDescent="0.25">
      <c r="A1562" s="3" t="str">
        <f t="shared" si="24"/>
        <v>IEAA.L_44614</v>
      </c>
      <c r="B1562" t="s">
        <v>53</v>
      </c>
      <c r="C1562" s="1">
        <v>44614</v>
      </c>
      <c r="D1562">
        <v>5.1289999999999996</v>
      </c>
    </row>
    <row r="1563" spans="1:4" x14ac:dyDescent="0.25">
      <c r="A1563" s="3" t="str">
        <f t="shared" si="24"/>
        <v>IEF_44614</v>
      </c>
      <c r="B1563" t="s">
        <v>54</v>
      </c>
      <c r="C1563" s="1">
        <v>44614</v>
      </c>
      <c r="D1563">
        <v>111.11</v>
      </c>
    </row>
    <row r="1564" spans="1:4" x14ac:dyDescent="0.25">
      <c r="A1564" s="3" t="str">
        <f t="shared" si="24"/>
        <v>IEFM.L_44614</v>
      </c>
      <c r="B1564" t="s">
        <v>55</v>
      </c>
      <c r="C1564" s="1">
        <v>44614</v>
      </c>
      <c r="D1564">
        <v>743.05</v>
      </c>
    </row>
    <row r="1565" spans="1:4" x14ac:dyDescent="0.25">
      <c r="A1565" s="3" t="str">
        <f t="shared" si="24"/>
        <v>IEMG_44614</v>
      </c>
      <c r="B1565" t="s">
        <v>56</v>
      </c>
      <c r="C1565" s="1">
        <v>44614</v>
      </c>
      <c r="D1565">
        <v>58.64</v>
      </c>
    </row>
    <row r="1566" spans="1:4" x14ac:dyDescent="0.25">
      <c r="A1566" s="3" t="str">
        <f t="shared" si="24"/>
        <v>IEUS_44614</v>
      </c>
      <c r="B1566" t="s">
        <v>57</v>
      </c>
      <c r="C1566" s="1">
        <v>44614</v>
      </c>
      <c r="D1566">
        <v>61.56</v>
      </c>
    </row>
    <row r="1567" spans="1:4" x14ac:dyDescent="0.25">
      <c r="A1567" s="3" t="str">
        <f t="shared" si="24"/>
        <v>IEVL.L_44614</v>
      </c>
      <c r="B1567" t="s">
        <v>58</v>
      </c>
      <c r="C1567" s="1">
        <v>44614</v>
      </c>
      <c r="D1567">
        <v>7.4509999999999996</v>
      </c>
    </row>
    <row r="1568" spans="1:4" x14ac:dyDescent="0.25">
      <c r="A1568" s="3" t="str">
        <f t="shared" si="24"/>
        <v>IGF_44614</v>
      </c>
      <c r="B1568" t="s">
        <v>59</v>
      </c>
      <c r="C1568" s="1">
        <v>44614</v>
      </c>
      <c r="D1568">
        <v>47</v>
      </c>
    </row>
    <row r="1569" spans="1:4" x14ac:dyDescent="0.25">
      <c r="A1569" s="3" t="str">
        <f t="shared" si="24"/>
        <v>INDA_44614</v>
      </c>
      <c r="B1569" t="s">
        <v>60</v>
      </c>
      <c r="C1569" s="1">
        <v>44614</v>
      </c>
      <c r="D1569">
        <v>44.35</v>
      </c>
    </row>
    <row r="1570" spans="1:4" x14ac:dyDescent="0.25">
      <c r="A1570" s="3" t="str">
        <f t="shared" si="24"/>
        <v>IUMO.L_44614</v>
      </c>
      <c r="B1570" t="s">
        <v>61</v>
      </c>
      <c r="C1570" s="1">
        <v>44614</v>
      </c>
      <c r="D1570">
        <v>10.78</v>
      </c>
    </row>
    <row r="1571" spans="1:4" x14ac:dyDescent="0.25">
      <c r="A1571" s="3" t="str">
        <f t="shared" si="24"/>
        <v>IUVL.L_44614</v>
      </c>
      <c r="B1571" t="s">
        <v>62</v>
      </c>
      <c r="C1571" s="1">
        <v>44614</v>
      </c>
      <c r="D1571">
        <v>9.0389999999999997</v>
      </c>
    </row>
    <row r="1572" spans="1:4" x14ac:dyDescent="0.25">
      <c r="A1572" s="3" t="str">
        <f t="shared" si="24"/>
        <v>IVV_44614</v>
      </c>
      <c r="B1572" t="s">
        <v>63</v>
      </c>
      <c r="C1572" s="1">
        <v>44614</v>
      </c>
      <c r="D1572">
        <v>431.34</v>
      </c>
    </row>
    <row r="1573" spans="1:4" x14ac:dyDescent="0.25">
      <c r="A1573" s="3" t="str">
        <f t="shared" si="24"/>
        <v>IWM_44614</v>
      </c>
      <c r="B1573" t="s">
        <v>64</v>
      </c>
      <c r="C1573" s="1">
        <v>44614</v>
      </c>
      <c r="D1573">
        <v>196.66</v>
      </c>
    </row>
    <row r="1574" spans="1:4" x14ac:dyDescent="0.25">
      <c r="A1574" s="3" t="str">
        <f t="shared" si="24"/>
        <v>IXN_44614</v>
      </c>
      <c r="B1574" t="s">
        <v>65</v>
      </c>
      <c r="C1574" s="1">
        <v>44614</v>
      </c>
      <c r="D1574">
        <v>55.6</v>
      </c>
    </row>
    <row r="1575" spans="1:4" x14ac:dyDescent="0.25">
      <c r="A1575" s="3" t="str">
        <f t="shared" si="24"/>
        <v>JPEA.L_44614</v>
      </c>
      <c r="B1575" t="s">
        <v>66</v>
      </c>
      <c r="C1575" s="1">
        <v>44614</v>
      </c>
      <c r="D1575">
        <v>5.6159999999999997</v>
      </c>
    </row>
    <row r="1576" spans="1:4" x14ac:dyDescent="0.25">
      <c r="A1576" s="3" t="str">
        <f t="shared" si="24"/>
        <v>JPM_44614</v>
      </c>
      <c r="B1576" t="s">
        <v>67</v>
      </c>
      <c r="C1576" s="1">
        <v>44614</v>
      </c>
      <c r="D1576">
        <v>151.87</v>
      </c>
    </row>
    <row r="1577" spans="1:4" x14ac:dyDescent="0.25">
      <c r="A1577" s="3" t="str">
        <f t="shared" si="24"/>
        <v>KR_44614</v>
      </c>
      <c r="B1577" t="s">
        <v>68</v>
      </c>
      <c r="C1577" s="1">
        <v>44614</v>
      </c>
      <c r="D1577">
        <v>45.04</v>
      </c>
    </row>
    <row r="1578" spans="1:4" x14ac:dyDescent="0.25">
      <c r="A1578" s="3" t="str">
        <f t="shared" si="24"/>
        <v>LQD_44614</v>
      </c>
      <c r="B1578" t="s">
        <v>69</v>
      </c>
      <c r="C1578" s="1">
        <v>44614</v>
      </c>
      <c r="D1578">
        <v>123.267</v>
      </c>
    </row>
    <row r="1579" spans="1:4" x14ac:dyDescent="0.25">
      <c r="A1579" s="3" t="str">
        <f t="shared" si="24"/>
        <v>MCHI_44614</v>
      </c>
      <c r="B1579" t="s">
        <v>70</v>
      </c>
      <c r="C1579" s="1">
        <v>44614</v>
      </c>
      <c r="D1579">
        <v>59.92</v>
      </c>
    </row>
    <row r="1580" spans="1:4" x14ac:dyDescent="0.25">
      <c r="A1580" s="3" t="str">
        <f t="shared" si="24"/>
        <v>MVEU.L_44614</v>
      </c>
      <c r="B1580" t="s">
        <v>71</v>
      </c>
      <c r="C1580" s="1">
        <v>44614</v>
      </c>
      <c r="D1580">
        <v>51.615000000000002</v>
      </c>
    </row>
    <row r="1581" spans="1:4" x14ac:dyDescent="0.25">
      <c r="A1581" s="3" t="str">
        <f t="shared" si="24"/>
        <v>OGN_44614</v>
      </c>
      <c r="B1581" t="s">
        <v>72</v>
      </c>
      <c r="C1581" s="1">
        <v>44614</v>
      </c>
      <c r="D1581">
        <v>35.700000000000003</v>
      </c>
    </row>
    <row r="1582" spans="1:4" x14ac:dyDescent="0.25">
      <c r="A1582" s="3" t="str">
        <f t="shared" si="24"/>
        <v>PG_44614</v>
      </c>
      <c r="B1582" t="s">
        <v>73</v>
      </c>
      <c r="C1582" s="1">
        <v>44614</v>
      </c>
      <c r="D1582">
        <v>157.93</v>
      </c>
    </row>
    <row r="1583" spans="1:4" x14ac:dyDescent="0.25">
      <c r="A1583" s="3" t="str">
        <f t="shared" si="24"/>
        <v>PPL_44614</v>
      </c>
      <c r="B1583" t="s">
        <v>74</v>
      </c>
      <c r="C1583" s="1">
        <v>44614</v>
      </c>
      <c r="D1583">
        <v>26.81</v>
      </c>
    </row>
    <row r="1584" spans="1:4" x14ac:dyDescent="0.25">
      <c r="A1584" s="3" t="str">
        <f t="shared" si="24"/>
        <v>PRU_44614</v>
      </c>
      <c r="B1584" t="s">
        <v>75</v>
      </c>
      <c r="C1584" s="1">
        <v>44614</v>
      </c>
      <c r="D1584">
        <v>112.76</v>
      </c>
    </row>
    <row r="1585" spans="1:4" x14ac:dyDescent="0.25">
      <c r="A1585" s="3" t="str">
        <f t="shared" si="24"/>
        <v>PYPL_44614</v>
      </c>
      <c r="B1585" t="s">
        <v>76</v>
      </c>
      <c r="C1585" s="1">
        <v>44614</v>
      </c>
      <c r="D1585">
        <v>103.17</v>
      </c>
    </row>
    <row r="1586" spans="1:4" x14ac:dyDescent="0.25">
      <c r="A1586" s="3" t="str">
        <f t="shared" si="24"/>
        <v>RE_44614</v>
      </c>
      <c r="B1586" t="s">
        <v>77</v>
      </c>
      <c r="C1586" s="1">
        <v>44614</v>
      </c>
      <c r="D1586">
        <v>300.44</v>
      </c>
    </row>
    <row r="1587" spans="1:4" x14ac:dyDescent="0.25">
      <c r="A1587" s="3" t="str">
        <f t="shared" si="24"/>
        <v>REET_44614</v>
      </c>
      <c r="B1587" t="s">
        <v>78</v>
      </c>
      <c r="C1587" s="1">
        <v>44614</v>
      </c>
      <c r="D1587">
        <v>27.75</v>
      </c>
    </row>
    <row r="1588" spans="1:4" x14ac:dyDescent="0.25">
      <c r="A1588" s="3" t="str">
        <f t="shared" si="24"/>
        <v>ROL_44614</v>
      </c>
      <c r="B1588" t="s">
        <v>79</v>
      </c>
      <c r="C1588" s="1">
        <v>44614</v>
      </c>
      <c r="D1588">
        <v>30.99</v>
      </c>
    </row>
    <row r="1589" spans="1:4" x14ac:dyDescent="0.25">
      <c r="A1589" s="3" t="str">
        <f t="shared" si="24"/>
        <v>ROST_44614</v>
      </c>
      <c r="B1589" t="s">
        <v>80</v>
      </c>
      <c r="C1589" s="1">
        <v>44614</v>
      </c>
      <c r="D1589">
        <v>92.24</v>
      </c>
    </row>
    <row r="1590" spans="1:4" x14ac:dyDescent="0.25">
      <c r="A1590" s="3" t="str">
        <f t="shared" si="24"/>
        <v>SEGA.L_44614</v>
      </c>
      <c r="B1590" t="s">
        <v>81</v>
      </c>
      <c r="C1590" s="1">
        <v>44614</v>
      </c>
      <c r="D1590">
        <v>105.1</v>
      </c>
    </row>
    <row r="1591" spans="1:4" x14ac:dyDescent="0.25">
      <c r="A1591" s="3" t="str">
        <f t="shared" si="24"/>
        <v>SHY_44614</v>
      </c>
      <c r="B1591" t="s">
        <v>82</v>
      </c>
      <c r="C1591" s="1">
        <v>44614</v>
      </c>
      <c r="D1591">
        <v>84.364999999999995</v>
      </c>
    </row>
    <row r="1592" spans="1:4" x14ac:dyDescent="0.25">
      <c r="A1592" s="3" t="str">
        <f t="shared" si="24"/>
        <v>SLV_44614</v>
      </c>
      <c r="B1592" t="s">
        <v>83</v>
      </c>
      <c r="C1592" s="1">
        <v>44614</v>
      </c>
      <c r="D1592">
        <v>22.31</v>
      </c>
    </row>
    <row r="1593" spans="1:4" x14ac:dyDescent="0.25">
      <c r="A1593" s="3" t="str">
        <f t="shared" si="24"/>
        <v>SPMV.L_44614</v>
      </c>
      <c r="B1593" t="s">
        <v>84</v>
      </c>
      <c r="C1593" s="1">
        <v>44614</v>
      </c>
      <c r="D1593">
        <v>77.13</v>
      </c>
    </row>
    <row r="1594" spans="1:4" x14ac:dyDescent="0.25">
      <c r="A1594" s="3" t="str">
        <f t="shared" si="24"/>
        <v>TLT_44614</v>
      </c>
      <c r="B1594" t="s">
        <v>85</v>
      </c>
      <c r="C1594" s="1">
        <v>44614</v>
      </c>
      <c r="D1594">
        <v>138.40700000000001</v>
      </c>
    </row>
    <row r="1595" spans="1:4" x14ac:dyDescent="0.25">
      <c r="A1595" s="3" t="str">
        <f t="shared" si="24"/>
        <v>UNH_44614</v>
      </c>
      <c r="B1595" t="s">
        <v>86</v>
      </c>
      <c r="C1595" s="1">
        <v>44614</v>
      </c>
      <c r="D1595">
        <v>462.51</v>
      </c>
    </row>
    <row r="1596" spans="1:4" x14ac:dyDescent="0.25">
      <c r="A1596" s="3" t="str">
        <f t="shared" si="24"/>
        <v>URI_44614</v>
      </c>
      <c r="B1596" t="s">
        <v>87</v>
      </c>
      <c r="C1596" s="1">
        <v>44614</v>
      </c>
      <c r="D1596">
        <v>312.32</v>
      </c>
    </row>
    <row r="1597" spans="1:4" x14ac:dyDescent="0.25">
      <c r="A1597" s="3" t="str">
        <f t="shared" si="24"/>
        <v>V_44614</v>
      </c>
      <c r="B1597" t="s">
        <v>88</v>
      </c>
      <c r="C1597" s="1">
        <v>44614</v>
      </c>
      <c r="D1597">
        <v>221.32</v>
      </c>
    </row>
    <row r="1598" spans="1:4" x14ac:dyDescent="0.25">
      <c r="A1598" s="3" t="str">
        <f t="shared" si="24"/>
        <v>VRSK_44614</v>
      </c>
      <c r="B1598" t="s">
        <v>89</v>
      </c>
      <c r="C1598" s="1">
        <v>44614</v>
      </c>
      <c r="D1598">
        <v>186.44</v>
      </c>
    </row>
    <row r="1599" spans="1:4" x14ac:dyDescent="0.25">
      <c r="A1599" s="3" t="str">
        <f t="shared" si="24"/>
        <v>VXX_44614</v>
      </c>
      <c r="B1599" t="s">
        <v>90</v>
      </c>
      <c r="C1599" s="1">
        <v>44614</v>
      </c>
      <c r="D1599">
        <v>23.36</v>
      </c>
    </row>
    <row r="1600" spans="1:4" x14ac:dyDescent="0.25">
      <c r="A1600" s="3" t="str">
        <f t="shared" si="24"/>
        <v>WRK_44614</v>
      </c>
      <c r="B1600" t="s">
        <v>91</v>
      </c>
      <c r="C1600" s="1">
        <v>44614</v>
      </c>
      <c r="D1600">
        <v>46.47</v>
      </c>
    </row>
    <row r="1601" spans="1:4" x14ac:dyDescent="0.25">
      <c r="A1601" s="3" t="str">
        <f t="shared" si="24"/>
        <v>XLB_44614</v>
      </c>
      <c r="B1601" t="s">
        <v>92</v>
      </c>
      <c r="C1601" s="1">
        <v>44614</v>
      </c>
      <c r="D1601">
        <v>82.67</v>
      </c>
    </row>
    <row r="1602" spans="1:4" x14ac:dyDescent="0.25">
      <c r="A1602" s="3" t="str">
        <f t="shared" si="24"/>
        <v>XLC_44614</v>
      </c>
      <c r="B1602" t="s">
        <v>93</v>
      </c>
      <c r="C1602" s="1">
        <v>44614</v>
      </c>
      <c r="D1602">
        <v>66.72</v>
      </c>
    </row>
    <row r="1603" spans="1:4" x14ac:dyDescent="0.25">
      <c r="A1603" s="3" t="str">
        <f t="shared" ref="A1603:A1666" si="25">CONCATENATE(B1603,"_",C1603)</f>
        <v>XLE_44614</v>
      </c>
      <c r="B1603" t="s">
        <v>94</v>
      </c>
      <c r="C1603" s="1">
        <v>44614</v>
      </c>
      <c r="D1603">
        <v>66.95</v>
      </c>
    </row>
    <row r="1604" spans="1:4" x14ac:dyDescent="0.25">
      <c r="A1604" s="3" t="str">
        <f t="shared" si="25"/>
        <v>XLF_44614</v>
      </c>
      <c r="B1604" t="s">
        <v>95</v>
      </c>
      <c r="C1604" s="1">
        <v>44614</v>
      </c>
      <c r="D1604">
        <v>39.020000000000003</v>
      </c>
    </row>
    <row r="1605" spans="1:4" x14ac:dyDescent="0.25">
      <c r="A1605" s="3" t="str">
        <f t="shared" si="25"/>
        <v>XLI_44614</v>
      </c>
      <c r="B1605" t="s">
        <v>96</v>
      </c>
      <c r="C1605" s="1">
        <v>44614</v>
      </c>
      <c r="D1605">
        <v>97.39</v>
      </c>
    </row>
    <row r="1606" spans="1:4" x14ac:dyDescent="0.25">
      <c r="A1606" s="3" t="str">
        <f t="shared" si="25"/>
        <v>XLK_44614</v>
      </c>
      <c r="B1606" t="s">
        <v>97</v>
      </c>
      <c r="C1606" s="1">
        <v>44614</v>
      </c>
      <c r="D1606">
        <v>151.03</v>
      </c>
    </row>
    <row r="1607" spans="1:4" x14ac:dyDescent="0.25">
      <c r="A1607" s="3" t="str">
        <f t="shared" si="25"/>
        <v>XLP_44614</v>
      </c>
      <c r="B1607" t="s">
        <v>98</v>
      </c>
      <c r="C1607" s="1">
        <v>44614</v>
      </c>
      <c r="D1607">
        <v>75.44</v>
      </c>
    </row>
    <row r="1608" spans="1:4" x14ac:dyDescent="0.25">
      <c r="A1608" s="3" t="str">
        <f t="shared" si="25"/>
        <v>XLU_44614</v>
      </c>
      <c r="B1608" t="s">
        <v>99</v>
      </c>
      <c r="C1608" s="1">
        <v>44614</v>
      </c>
      <c r="D1608">
        <v>66.150000000000006</v>
      </c>
    </row>
    <row r="1609" spans="1:4" x14ac:dyDescent="0.25">
      <c r="A1609" s="3" t="str">
        <f t="shared" si="25"/>
        <v>XLV_44614</v>
      </c>
      <c r="B1609" t="s">
        <v>100</v>
      </c>
      <c r="C1609" s="1">
        <v>44614</v>
      </c>
      <c r="D1609">
        <v>127.19</v>
      </c>
    </row>
    <row r="1610" spans="1:4" x14ac:dyDescent="0.25">
      <c r="A1610" s="3" t="str">
        <f t="shared" si="25"/>
        <v>XLY_44614</v>
      </c>
      <c r="B1610" t="s">
        <v>101</v>
      </c>
      <c r="C1610" s="1">
        <v>44614</v>
      </c>
      <c r="D1610">
        <v>174.75</v>
      </c>
    </row>
    <row r="1611" spans="1:4" x14ac:dyDescent="0.25">
      <c r="A1611" s="3" t="str">
        <f t="shared" si="25"/>
        <v>XOM_44614</v>
      </c>
      <c r="B1611" t="s">
        <v>102</v>
      </c>
      <c r="C1611" s="1">
        <v>44614</v>
      </c>
      <c r="D1611">
        <v>76.459999999999994</v>
      </c>
    </row>
    <row r="1612" spans="1:4" x14ac:dyDescent="0.25">
      <c r="A1612" s="3" t="str">
        <f t="shared" si="25"/>
        <v>ABBV_44615</v>
      </c>
      <c r="B1612" t="s">
        <v>3</v>
      </c>
      <c r="C1612" s="1">
        <v>44615</v>
      </c>
      <c r="D1612">
        <v>146.76</v>
      </c>
    </row>
    <row r="1613" spans="1:4" x14ac:dyDescent="0.25">
      <c r="A1613" s="3" t="str">
        <f t="shared" si="25"/>
        <v>ACN_44615</v>
      </c>
      <c r="B1613" t="s">
        <v>4</v>
      </c>
      <c r="C1613" s="1">
        <v>44615</v>
      </c>
      <c r="D1613">
        <v>313.16000000000003</v>
      </c>
    </row>
    <row r="1614" spans="1:4" x14ac:dyDescent="0.25">
      <c r="A1614" s="3" t="str">
        <f t="shared" si="25"/>
        <v>AEP_44615</v>
      </c>
      <c r="B1614" t="s">
        <v>5</v>
      </c>
      <c r="C1614" s="1">
        <v>44615</v>
      </c>
      <c r="D1614">
        <v>84.64</v>
      </c>
    </row>
    <row r="1615" spans="1:4" x14ac:dyDescent="0.25">
      <c r="A1615" s="3" t="str">
        <f t="shared" si="25"/>
        <v>AIZ_44615</v>
      </c>
      <c r="B1615" t="s">
        <v>6</v>
      </c>
      <c r="C1615" s="1">
        <v>44615</v>
      </c>
      <c r="D1615">
        <v>162.91999999999999</v>
      </c>
    </row>
    <row r="1616" spans="1:4" x14ac:dyDescent="0.25">
      <c r="A1616" s="3" t="str">
        <f t="shared" si="25"/>
        <v>ALLE_44615</v>
      </c>
      <c r="B1616" t="s">
        <v>7</v>
      </c>
      <c r="C1616" s="1">
        <v>44615</v>
      </c>
      <c r="D1616">
        <v>109.56</v>
      </c>
    </row>
    <row r="1617" spans="1:4" x14ac:dyDescent="0.25">
      <c r="A1617" s="3" t="str">
        <f t="shared" si="25"/>
        <v>AMAT_44615</v>
      </c>
      <c r="B1617" t="s">
        <v>8</v>
      </c>
      <c r="C1617" s="1">
        <v>44615</v>
      </c>
      <c r="D1617">
        <v>127.86</v>
      </c>
    </row>
    <row r="1618" spans="1:4" x14ac:dyDescent="0.25">
      <c r="A1618" s="3" t="str">
        <f t="shared" si="25"/>
        <v>AMP_44615</v>
      </c>
      <c r="B1618" t="s">
        <v>9</v>
      </c>
      <c r="C1618" s="1">
        <v>44615</v>
      </c>
      <c r="D1618">
        <v>291.56</v>
      </c>
    </row>
    <row r="1619" spans="1:4" x14ac:dyDescent="0.25">
      <c r="A1619" s="3" t="str">
        <f t="shared" si="25"/>
        <v>AMZN_44615</v>
      </c>
      <c r="B1619" t="s">
        <v>10</v>
      </c>
      <c r="C1619" s="1">
        <v>44615</v>
      </c>
      <c r="D1619">
        <v>2896.54</v>
      </c>
    </row>
    <row r="1620" spans="1:4" x14ac:dyDescent="0.25">
      <c r="A1620" s="3" t="str">
        <f t="shared" si="25"/>
        <v>AVB_44615</v>
      </c>
      <c r="B1620" t="s">
        <v>11</v>
      </c>
      <c r="C1620" s="1">
        <v>44615</v>
      </c>
      <c r="D1620">
        <v>234.38</v>
      </c>
    </row>
    <row r="1621" spans="1:4" x14ac:dyDescent="0.25">
      <c r="A1621" s="3" t="str">
        <f t="shared" si="25"/>
        <v>AVY_44615</v>
      </c>
      <c r="B1621" t="s">
        <v>12</v>
      </c>
      <c r="C1621" s="1">
        <v>44615</v>
      </c>
      <c r="D1621">
        <v>174.26499999999999</v>
      </c>
    </row>
    <row r="1622" spans="1:4" x14ac:dyDescent="0.25">
      <c r="A1622" s="3" t="str">
        <f t="shared" si="25"/>
        <v>AXP_44615</v>
      </c>
      <c r="B1622" t="s">
        <v>13</v>
      </c>
      <c r="C1622" s="1">
        <v>44615</v>
      </c>
      <c r="D1622">
        <v>188.95</v>
      </c>
    </row>
    <row r="1623" spans="1:4" x14ac:dyDescent="0.25">
      <c r="A1623" s="3" t="str">
        <f t="shared" si="25"/>
        <v>BDX_44615</v>
      </c>
      <c r="B1623" t="s">
        <v>14</v>
      </c>
      <c r="C1623" s="1">
        <v>44615</v>
      </c>
      <c r="D1623">
        <v>268.66000000000003</v>
      </c>
    </row>
    <row r="1624" spans="1:4" x14ac:dyDescent="0.25">
      <c r="A1624" s="3" t="str">
        <f t="shared" si="25"/>
        <v>BF-B_44615</v>
      </c>
      <c r="B1624" t="s">
        <v>15</v>
      </c>
      <c r="C1624" s="1">
        <v>44615</v>
      </c>
      <c r="D1624">
        <v>65.180000000000007</v>
      </c>
    </row>
    <row r="1625" spans="1:4" x14ac:dyDescent="0.25">
      <c r="A1625" s="3" t="str">
        <f t="shared" si="25"/>
        <v>BMY_44615</v>
      </c>
      <c r="B1625" t="s">
        <v>16</v>
      </c>
      <c r="C1625" s="1">
        <v>44615</v>
      </c>
      <c r="D1625">
        <v>67.930000000000007</v>
      </c>
    </row>
    <row r="1626" spans="1:4" x14ac:dyDescent="0.25">
      <c r="A1626" s="3" t="str">
        <f t="shared" si="25"/>
        <v>BR_44615</v>
      </c>
      <c r="B1626" t="s">
        <v>17</v>
      </c>
      <c r="C1626" s="1">
        <v>44615</v>
      </c>
      <c r="D1626">
        <v>140.88999999999999</v>
      </c>
    </row>
    <row r="1627" spans="1:4" x14ac:dyDescent="0.25">
      <c r="A1627" s="3" t="str">
        <f t="shared" si="25"/>
        <v>CARR_44615</v>
      </c>
      <c r="B1627" t="s">
        <v>18</v>
      </c>
      <c r="C1627" s="1">
        <v>44615</v>
      </c>
      <c r="D1627">
        <v>43.84</v>
      </c>
    </row>
    <row r="1628" spans="1:4" x14ac:dyDescent="0.25">
      <c r="A1628" s="3" t="str">
        <f t="shared" si="25"/>
        <v>CDW_44615</v>
      </c>
      <c r="B1628" t="s">
        <v>19</v>
      </c>
      <c r="C1628" s="1">
        <v>44615</v>
      </c>
      <c r="D1628">
        <v>168.6</v>
      </c>
    </row>
    <row r="1629" spans="1:4" x14ac:dyDescent="0.25">
      <c r="A1629" s="3" t="str">
        <f t="shared" si="25"/>
        <v>CE_44615</v>
      </c>
      <c r="B1629" t="s">
        <v>20</v>
      </c>
      <c r="C1629" s="1">
        <v>44615</v>
      </c>
      <c r="D1629">
        <v>138.5</v>
      </c>
    </row>
    <row r="1630" spans="1:4" x14ac:dyDescent="0.25">
      <c r="A1630" s="3" t="str">
        <f t="shared" si="25"/>
        <v>CHTR_44615</v>
      </c>
      <c r="B1630" t="s">
        <v>21</v>
      </c>
      <c r="C1630" s="1">
        <v>44615</v>
      </c>
      <c r="D1630">
        <v>570.6</v>
      </c>
    </row>
    <row r="1631" spans="1:4" x14ac:dyDescent="0.25">
      <c r="A1631" s="3" t="str">
        <f t="shared" si="25"/>
        <v>CNC_44615</v>
      </c>
      <c r="B1631" t="s">
        <v>22</v>
      </c>
      <c r="C1631" s="1">
        <v>44615</v>
      </c>
      <c r="D1631">
        <v>81.349999999999994</v>
      </c>
    </row>
    <row r="1632" spans="1:4" x14ac:dyDescent="0.25">
      <c r="A1632" s="3" t="str">
        <f t="shared" si="25"/>
        <v>CNP_44615</v>
      </c>
      <c r="B1632" t="s">
        <v>23</v>
      </c>
      <c r="C1632" s="1">
        <v>44615</v>
      </c>
      <c r="D1632">
        <v>26.49</v>
      </c>
    </row>
    <row r="1633" spans="1:4" x14ac:dyDescent="0.25">
      <c r="A1633" s="3" t="str">
        <f t="shared" si="25"/>
        <v>COP_44615</v>
      </c>
      <c r="B1633" t="s">
        <v>24</v>
      </c>
      <c r="C1633" s="1">
        <v>44615</v>
      </c>
      <c r="D1633">
        <v>88.23</v>
      </c>
    </row>
    <row r="1634" spans="1:4" x14ac:dyDescent="0.25">
      <c r="A1634" s="3" t="str">
        <f t="shared" si="25"/>
        <v>CTAS_44615</v>
      </c>
      <c r="B1634" t="s">
        <v>25</v>
      </c>
      <c r="C1634" s="1">
        <v>44615</v>
      </c>
      <c r="D1634">
        <v>363.91</v>
      </c>
    </row>
    <row r="1635" spans="1:4" x14ac:dyDescent="0.25">
      <c r="A1635" s="3" t="str">
        <f t="shared" si="25"/>
        <v>CZR_44615</v>
      </c>
      <c r="B1635" t="s">
        <v>26</v>
      </c>
      <c r="C1635" s="1">
        <v>44615</v>
      </c>
      <c r="D1635">
        <v>78.680000000000007</v>
      </c>
    </row>
    <row r="1636" spans="1:4" x14ac:dyDescent="0.25">
      <c r="A1636" s="3" t="str">
        <f t="shared" si="25"/>
        <v>DG_44615</v>
      </c>
      <c r="B1636" t="s">
        <v>27</v>
      </c>
      <c r="C1636" s="1">
        <v>44615</v>
      </c>
      <c r="D1636">
        <v>188.34</v>
      </c>
    </row>
    <row r="1637" spans="1:4" x14ac:dyDescent="0.25">
      <c r="A1637" s="3" t="str">
        <f t="shared" si="25"/>
        <v>DPZ_44615</v>
      </c>
      <c r="B1637" t="s">
        <v>28</v>
      </c>
      <c r="C1637" s="1">
        <v>44615</v>
      </c>
      <c r="D1637">
        <v>402.09</v>
      </c>
    </row>
    <row r="1638" spans="1:4" x14ac:dyDescent="0.25">
      <c r="A1638" s="3" t="str">
        <f t="shared" si="25"/>
        <v>DRE_44615</v>
      </c>
      <c r="B1638" t="s">
        <v>29</v>
      </c>
      <c r="C1638" s="1">
        <v>44615</v>
      </c>
      <c r="D1638">
        <v>52.19</v>
      </c>
    </row>
    <row r="1639" spans="1:4" x14ac:dyDescent="0.25">
      <c r="A1639" s="3" t="str">
        <f t="shared" si="25"/>
        <v>DXC_44615</v>
      </c>
      <c r="B1639" t="s">
        <v>30</v>
      </c>
      <c r="C1639" s="1">
        <v>44615</v>
      </c>
      <c r="D1639">
        <v>34.44</v>
      </c>
    </row>
    <row r="1640" spans="1:4" x14ac:dyDescent="0.25">
      <c r="A1640" s="3" t="str">
        <f t="shared" si="25"/>
        <v>EWA_44615</v>
      </c>
      <c r="B1640" t="s">
        <v>31</v>
      </c>
      <c r="C1640" s="1">
        <v>44615</v>
      </c>
      <c r="D1640">
        <v>23.97</v>
      </c>
    </row>
    <row r="1641" spans="1:4" x14ac:dyDescent="0.25">
      <c r="A1641" s="3" t="str">
        <f t="shared" si="25"/>
        <v>EWC_44615</v>
      </c>
      <c r="B1641" t="s">
        <v>32</v>
      </c>
      <c r="C1641" s="1">
        <v>44615</v>
      </c>
      <c r="D1641">
        <v>37.28</v>
      </c>
    </row>
    <row r="1642" spans="1:4" x14ac:dyDescent="0.25">
      <c r="A1642" s="3" t="str">
        <f t="shared" si="25"/>
        <v>EWG_44615</v>
      </c>
      <c r="B1642" t="s">
        <v>33</v>
      </c>
      <c r="C1642" s="1">
        <v>44615</v>
      </c>
      <c r="D1642">
        <v>29.99</v>
      </c>
    </row>
    <row r="1643" spans="1:4" x14ac:dyDescent="0.25">
      <c r="A1643" s="3" t="str">
        <f t="shared" si="25"/>
        <v>EWH_44615</v>
      </c>
      <c r="B1643" t="s">
        <v>34</v>
      </c>
      <c r="C1643" s="1">
        <v>44615</v>
      </c>
      <c r="D1643">
        <v>23.37</v>
      </c>
    </row>
    <row r="1644" spans="1:4" x14ac:dyDescent="0.25">
      <c r="A1644" s="3" t="str">
        <f t="shared" si="25"/>
        <v>EWJ_44615</v>
      </c>
      <c r="B1644" t="s">
        <v>35</v>
      </c>
      <c r="C1644" s="1">
        <v>44615</v>
      </c>
      <c r="D1644">
        <v>62.47</v>
      </c>
    </row>
    <row r="1645" spans="1:4" x14ac:dyDescent="0.25">
      <c r="A1645" s="3" t="str">
        <f t="shared" si="25"/>
        <v>EWL_44615</v>
      </c>
      <c r="B1645" t="s">
        <v>36</v>
      </c>
      <c r="C1645" s="1">
        <v>44615</v>
      </c>
      <c r="D1645">
        <v>47.82</v>
      </c>
    </row>
    <row r="1646" spans="1:4" x14ac:dyDescent="0.25">
      <c r="A1646" s="3" t="str">
        <f t="shared" si="25"/>
        <v>EWQ_44615</v>
      </c>
      <c r="B1646" t="s">
        <v>37</v>
      </c>
      <c r="C1646" s="1">
        <v>44615</v>
      </c>
      <c r="D1646">
        <v>36.369999999999997</v>
      </c>
    </row>
    <row r="1647" spans="1:4" x14ac:dyDescent="0.25">
      <c r="A1647" s="3" t="str">
        <f t="shared" si="25"/>
        <v>EWT_44615</v>
      </c>
      <c r="B1647" t="s">
        <v>38</v>
      </c>
      <c r="C1647" s="1">
        <v>44615</v>
      </c>
      <c r="D1647">
        <v>64.349999999999994</v>
      </c>
    </row>
    <row r="1648" spans="1:4" x14ac:dyDescent="0.25">
      <c r="A1648" s="3" t="str">
        <f t="shared" si="25"/>
        <v>EWU_44615</v>
      </c>
      <c r="B1648" t="s">
        <v>39</v>
      </c>
      <c r="C1648" s="1">
        <v>44615</v>
      </c>
      <c r="D1648">
        <v>34.1</v>
      </c>
    </row>
    <row r="1649" spans="1:4" x14ac:dyDescent="0.25">
      <c r="A1649" s="3" t="str">
        <f t="shared" si="25"/>
        <v>EWY_44615</v>
      </c>
      <c r="B1649" t="s">
        <v>40</v>
      </c>
      <c r="C1649" s="1">
        <v>44615</v>
      </c>
      <c r="D1649">
        <v>71.83</v>
      </c>
    </row>
    <row r="1650" spans="1:4" x14ac:dyDescent="0.25">
      <c r="A1650" s="3" t="str">
        <f t="shared" si="25"/>
        <v>EWZ_44615</v>
      </c>
      <c r="B1650" t="s">
        <v>41</v>
      </c>
      <c r="C1650" s="1">
        <v>44615</v>
      </c>
      <c r="D1650">
        <v>33.51</v>
      </c>
    </row>
    <row r="1651" spans="1:4" x14ac:dyDescent="0.25">
      <c r="A1651" s="3" t="str">
        <f t="shared" si="25"/>
        <v>FB_44615</v>
      </c>
      <c r="B1651" t="s">
        <v>42</v>
      </c>
      <c r="C1651" s="1">
        <v>44615</v>
      </c>
      <c r="D1651">
        <v>198.45</v>
      </c>
    </row>
    <row r="1652" spans="1:4" x14ac:dyDescent="0.25">
      <c r="A1652" s="3" t="str">
        <f t="shared" si="25"/>
        <v>FTV_44615</v>
      </c>
      <c r="B1652" t="s">
        <v>43</v>
      </c>
      <c r="C1652" s="1">
        <v>44615</v>
      </c>
      <c r="D1652">
        <v>62.49</v>
      </c>
    </row>
    <row r="1653" spans="1:4" x14ac:dyDescent="0.25">
      <c r="A1653" s="3" t="str">
        <f t="shared" si="25"/>
        <v>GOOG_44615</v>
      </c>
      <c r="B1653" t="s">
        <v>44</v>
      </c>
      <c r="C1653" s="1">
        <v>44615</v>
      </c>
      <c r="D1653">
        <v>2551.6999999999998</v>
      </c>
    </row>
    <row r="1654" spans="1:4" x14ac:dyDescent="0.25">
      <c r="A1654" s="3" t="str">
        <f t="shared" si="25"/>
        <v>GPC_44615</v>
      </c>
      <c r="B1654" t="s">
        <v>45</v>
      </c>
      <c r="C1654" s="1">
        <v>44615</v>
      </c>
      <c r="D1654">
        <v>117.989</v>
      </c>
    </row>
    <row r="1655" spans="1:4" x14ac:dyDescent="0.25">
      <c r="A1655" s="3" t="str">
        <f t="shared" si="25"/>
        <v>GSG_44615</v>
      </c>
      <c r="B1655" t="s">
        <v>46</v>
      </c>
      <c r="C1655" s="1">
        <v>44615</v>
      </c>
      <c r="D1655">
        <v>20.28</v>
      </c>
    </row>
    <row r="1656" spans="1:4" x14ac:dyDescent="0.25">
      <c r="A1656" s="3" t="str">
        <f t="shared" si="25"/>
        <v>HIG_44615</v>
      </c>
      <c r="B1656" t="s">
        <v>47</v>
      </c>
      <c r="C1656" s="1">
        <v>44615</v>
      </c>
      <c r="D1656">
        <v>69.031999999999996</v>
      </c>
    </row>
    <row r="1657" spans="1:4" x14ac:dyDescent="0.25">
      <c r="A1657" s="3" t="str">
        <f t="shared" si="25"/>
        <v>HIGH.L_44615</v>
      </c>
      <c r="B1657" t="s">
        <v>48</v>
      </c>
      <c r="C1657" s="1">
        <v>44615</v>
      </c>
      <c r="D1657">
        <v>5.3230000000000004</v>
      </c>
    </row>
    <row r="1658" spans="1:4" x14ac:dyDescent="0.25">
      <c r="A1658" s="3" t="str">
        <f t="shared" si="25"/>
        <v>HST_44615</v>
      </c>
      <c r="B1658" t="s">
        <v>49</v>
      </c>
      <c r="C1658" s="1">
        <v>44615</v>
      </c>
      <c r="D1658">
        <v>18.34</v>
      </c>
    </row>
    <row r="1659" spans="1:4" x14ac:dyDescent="0.25">
      <c r="A1659" s="3" t="str">
        <f t="shared" si="25"/>
        <v>HYG_44615</v>
      </c>
      <c r="B1659" t="s">
        <v>50</v>
      </c>
      <c r="C1659" s="1">
        <v>44615</v>
      </c>
      <c r="D1659">
        <v>82.247</v>
      </c>
    </row>
    <row r="1660" spans="1:4" x14ac:dyDescent="0.25">
      <c r="A1660" s="3" t="str">
        <f t="shared" si="25"/>
        <v>IAU_44615</v>
      </c>
      <c r="B1660" t="s">
        <v>51</v>
      </c>
      <c r="C1660" s="1">
        <v>44615</v>
      </c>
      <c r="D1660">
        <v>36.31</v>
      </c>
    </row>
    <row r="1661" spans="1:4" x14ac:dyDescent="0.25">
      <c r="A1661" s="3" t="str">
        <f t="shared" si="25"/>
        <v>ICLN_44615</v>
      </c>
      <c r="B1661" t="s">
        <v>52</v>
      </c>
      <c r="C1661" s="1">
        <v>44615</v>
      </c>
      <c r="D1661">
        <v>17.57</v>
      </c>
    </row>
    <row r="1662" spans="1:4" x14ac:dyDescent="0.25">
      <c r="A1662" s="3" t="str">
        <f t="shared" si="25"/>
        <v>IEAA.L_44615</v>
      </c>
      <c r="B1662" t="s">
        <v>53</v>
      </c>
      <c r="C1662" s="1">
        <v>44615</v>
      </c>
      <c r="D1662">
        <v>5.1280000000000001</v>
      </c>
    </row>
    <row r="1663" spans="1:4" x14ac:dyDescent="0.25">
      <c r="A1663" s="3" t="str">
        <f t="shared" si="25"/>
        <v>IEF_44615</v>
      </c>
      <c r="B1663" t="s">
        <v>54</v>
      </c>
      <c r="C1663" s="1">
        <v>44615</v>
      </c>
      <c r="D1663">
        <v>110.53</v>
      </c>
    </row>
    <row r="1664" spans="1:4" x14ac:dyDescent="0.25">
      <c r="A1664" s="3" t="str">
        <f t="shared" si="25"/>
        <v>IEFM.L_44615</v>
      </c>
      <c r="B1664" t="s">
        <v>55</v>
      </c>
      <c r="C1664" s="1">
        <v>44615</v>
      </c>
      <c r="D1664">
        <v>747.68799999999999</v>
      </c>
    </row>
    <row r="1665" spans="1:4" x14ac:dyDescent="0.25">
      <c r="A1665" s="3" t="str">
        <f t="shared" si="25"/>
        <v>IEMG_44615</v>
      </c>
      <c r="B1665" t="s">
        <v>56</v>
      </c>
      <c r="C1665" s="1">
        <v>44615</v>
      </c>
      <c r="D1665">
        <v>58.05</v>
      </c>
    </row>
    <row r="1666" spans="1:4" x14ac:dyDescent="0.25">
      <c r="A1666" s="3" t="str">
        <f t="shared" si="25"/>
        <v>IEUS_44615</v>
      </c>
      <c r="B1666" t="s">
        <v>57</v>
      </c>
      <c r="C1666" s="1">
        <v>44615</v>
      </c>
      <c r="D1666">
        <v>60.89</v>
      </c>
    </row>
    <row r="1667" spans="1:4" x14ac:dyDescent="0.25">
      <c r="A1667" s="3" t="str">
        <f t="shared" ref="A1667:A1730" si="26">CONCATENATE(B1667,"_",C1667)</f>
        <v>IEVL.L_44615</v>
      </c>
      <c r="B1667" t="s">
        <v>58</v>
      </c>
      <c r="C1667" s="1">
        <v>44615</v>
      </c>
      <c r="D1667">
        <v>7.4340000000000002</v>
      </c>
    </row>
    <row r="1668" spans="1:4" x14ac:dyDescent="0.25">
      <c r="A1668" s="3" t="str">
        <f t="shared" si="26"/>
        <v>IGF_44615</v>
      </c>
      <c r="B1668" t="s">
        <v>59</v>
      </c>
      <c r="C1668" s="1">
        <v>44615</v>
      </c>
      <c r="D1668">
        <v>46.63</v>
      </c>
    </row>
    <row r="1669" spans="1:4" x14ac:dyDescent="0.25">
      <c r="A1669" s="3" t="str">
        <f t="shared" si="26"/>
        <v>INDA_44615</v>
      </c>
      <c r="B1669" t="s">
        <v>60</v>
      </c>
      <c r="C1669" s="1">
        <v>44615</v>
      </c>
      <c r="D1669">
        <v>43.87</v>
      </c>
    </row>
    <row r="1670" spans="1:4" x14ac:dyDescent="0.25">
      <c r="A1670" s="3" t="str">
        <f t="shared" si="26"/>
        <v>IUMO.L_44615</v>
      </c>
      <c r="B1670" t="s">
        <v>61</v>
      </c>
      <c r="C1670" s="1">
        <v>44615</v>
      </c>
      <c r="D1670">
        <v>10.7</v>
      </c>
    </row>
    <row r="1671" spans="1:4" x14ac:dyDescent="0.25">
      <c r="A1671" s="3" t="str">
        <f t="shared" si="26"/>
        <v>IUVL.L_44615</v>
      </c>
      <c r="B1671" t="s">
        <v>62</v>
      </c>
      <c r="C1671" s="1">
        <v>44615</v>
      </c>
      <c r="D1671">
        <v>8.9350000000000005</v>
      </c>
    </row>
    <row r="1672" spans="1:4" x14ac:dyDescent="0.25">
      <c r="A1672" s="3" t="str">
        <f t="shared" si="26"/>
        <v>IVV_44615</v>
      </c>
      <c r="B1672" t="s">
        <v>63</v>
      </c>
      <c r="C1672" s="1">
        <v>44615</v>
      </c>
      <c r="D1672">
        <v>423.48</v>
      </c>
    </row>
    <row r="1673" spans="1:4" x14ac:dyDescent="0.25">
      <c r="A1673" s="3" t="str">
        <f t="shared" si="26"/>
        <v>IWM_44615</v>
      </c>
      <c r="B1673" t="s">
        <v>64</v>
      </c>
      <c r="C1673" s="1">
        <v>44615</v>
      </c>
      <c r="D1673">
        <v>192.98</v>
      </c>
    </row>
    <row r="1674" spans="1:4" x14ac:dyDescent="0.25">
      <c r="A1674" s="3" t="str">
        <f t="shared" si="26"/>
        <v>IXN_44615</v>
      </c>
      <c r="B1674" t="s">
        <v>65</v>
      </c>
      <c r="C1674" s="1">
        <v>44615</v>
      </c>
      <c r="D1674">
        <v>54.27</v>
      </c>
    </row>
    <row r="1675" spans="1:4" x14ac:dyDescent="0.25">
      <c r="A1675" s="3" t="str">
        <f t="shared" si="26"/>
        <v>JPEA.L_44615</v>
      </c>
      <c r="B1675" t="s">
        <v>66</v>
      </c>
      <c r="C1675" s="1">
        <v>44615</v>
      </c>
      <c r="D1675">
        <v>5.532</v>
      </c>
    </row>
    <row r="1676" spans="1:4" x14ac:dyDescent="0.25">
      <c r="A1676" s="3" t="str">
        <f t="shared" si="26"/>
        <v>JPM_44615</v>
      </c>
      <c r="B1676" t="s">
        <v>67</v>
      </c>
      <c r="C1676" s="1">
        <v>44615</v>
      </c>
      <c r="D1676">
        <v>148.69</v>
      </c>
    </row>
    <row r="1677" spans="1:4" x14ac:dyDescent="0.25">
      <c r="A1677" s="3" t="str">
        <f t="shared" si="26"/>
        <v>KR_44615</v>
      </c>
      <c r="B1677" t="s">
        <v>68</v>
      </c>
      <c r="C1677" s="1">
        <v>44615</v>
      </c>
      <c r="D1677">
        <v>44.53</v>
      </c>
    </row>
    <row r="1678" spans="1:4" x14ac:dyDescent="0.25">
      <c r="A1678" s="3" t="str">
        <f t="shared" si="26"/>
        <v>LQD_44615</v>
      </c>
      <c r="B1678" t="s">
        <v>69</v>
      </c>
      <c r="C1678" s="1">
        <v>44615</v>
      </c>
      <c r="D1678">
        <v>122.149</v>
      </c>
    </row>
    <row r="1679" spans="1:4" x14ac:dyDescent="0.25">
      <c r="A1679" s="3" t="str">
        <f t="shared" si="26"/>
        <v>MCHI_44615</v>
      </c>
      <c r="B1679" t="s">
        <v>70</v>
      </c>
      <c r="C1679" s="1">
        <v>44615</v>
      </c>
      <c r="D1679">
        <v>59.27</v>
      </c>
    </row>
    <row r="1680" spans="1:4" x14ac:dyDescent="0.25">
      <c r="A1680" s="3" t="str">
        <f t="shared" si="26"/>
        <v>MVEU.L_44615</v>
      </c>
      <c r="B1680" t="s">
        <v>71</v>
      </c>
      <c r="C1680" s="1">
        <v>44615</v>
      </c>
      <c r="D1680">
        <v>51.78</v>
      </c>
    </row>
    <row r="1681" spans="1:4" x14ac:dyDescent="0.25">
      <c r="A1681" s="3" t="str">
        <f t="shared" si="26"/>
        <v>OGN_44615</v>
      </c>
      <c r="B1681" t="s">
        <v>72</v>
      </c>
      <c r="C1681" s="1">
        <v>44615</v>
      </c>
      <c r="D1681">
        <v>35.223999999999997</v>
      </c>
    </row>
    <row r="1682" spans="1:4" x14ac:dyDescent="0.25">
      <c r="A1682" s="3" t="str">
        <f t="shared" si="26"/>
        <v>PG_44615</v>
      </c>
      <c r="B1682" t="s">
        <v>73</v>
      </c>
      <c r="C1682" s="1">
        <v>44615</v>
      </c>
      <c r="D1682">
        <v>155.96</v>
      </c>
    </row>
    <row r="1683" spans="1:4" x14ac:dyDescent="0.25">
      <c r="A1683" s="3" t="str">
        <f t="shared" si="26"/>
        <v>PPL_44615</v>
      </c>
      <c r="B1683" t="s">
        <v>74</v>
      </c>
      <c r="C1683" s="1">
        <v>44615</v>
      </c>
      <c r="D1683">
        <v>26.1</v>
      </c>
    </row>
    <row r="1684" spans="1:4" x14ac:dyDescent="0.25">
      <c r="A1684" s="3" t="str">
        <f t="shared" si="26"/>
        <v>PRU_44615</v>
      </c>
      <c r="B1684" t="s">
        <v>75</v>
      </c>
      <c r="C1684" s="1">
        <v>44615</v>
      </c>
      <c r="D1684">
        <v>110.89</v>
      </c>
    </row>
    <row r="1685" spans="1:4" x14ac:dyDescent="0.25">
      <c r="A1685" s="3" t="str">
        <f t="shared" si="26"/>
        <v>PYPL_44615</v>
      </c>
      <c r="B1685" t="s">
        <v>76</v>
      </c>
      <c r="C1685" s="1">
        <v>44615</v>
      </c>
      <c r="D1685">
        <v>100.72</v>
      </c>
    </row>
    <row r="1686" spans="1:4" x14ac:dyDescent="0.25">
      <c r="A1686" s="3" t="str">
        <f t="shared" si="26"/>
        <v>RE_44615</v>
      </c>
      <c r="B1686" t="s">
        <v>77</v>
      </c>
      <c r="C1686" s="1">
        <v>44615</v>
      </c>
      <c r="D1686">
        <v>300.08</v>
      </c>
    </row>
    <row r="1687" spans="1:4" x14ac:dyDescent="0.25">
      <c r="A1687" s="3" t="str">
        <f t="shared" si="26"/>
        <v>REET_44615</v>
      </c>
      <c r="B1687" t="s">
        <v>78</v>
      </c>
      <c r="C1687" s="1">
        <v>44615</v>
      </c>
      <c r="D1687">
        <v>27.43</v>
      </c>
    </row>
    <row r="1688" spans="1:4" x14ac:dyDescent="0.25">
      <c r="A1688" s="3" t="str">
        <f t="shared" si="26"/>
        <v>ROL_44615</v>
      </c>
      <c r="B1688" t="s">
        <v>79</v>
      </c>
      <c r="C1688" s="1">
        <v>44615</v>
      </c>
      <c r="D1688">
        <v>30.31</v>
      </c>
    </row>
    <row r="1689" spans="1:4" x14ac:dyDescent="0.25">
      <c r="A1689" s="3" t="str">
        <f t="shared" si="26"/>
        <v>ROST_44615</v>
      </c>
      <c r="B1689" t="s">
        <v>80</v>
      </c>
      <c r="C1689" s="1">
        <v>44615</v>
      </c>
      <c r="D1689">
        <v>88.02</v>
      </c>
    </row>
    <row r="1690" spans="1:4" x14ac:dyDescent="0.25">
      <c r="A1690" s="3" t="str">
        <f t="shared" si="26"/>
        <v>SEGA.L_44615</v>
      </c>
      <c r="B1690" t="s">
        <v>81</v>
      </c>
      <c r="C1690" s="1">
        <v>44615</v>
      </c>
      <c r="D1690">
        <v>104.89</v>
      </c>
    </row>
    <row r="1691" spans="1:4" x14ac:dyDescent="0.25">
      <c r="A1691" s="3" t="str">
        <f t="shared" si="26"/>
        <v>SHY_44615</v>
      </c>
      <c r="B1691" t="s">
        <v>82</v>
      </c>
      <c r="C1691" s="1">
        <v>44615</v>
      </c>
      <c r="D1691">
        <v>84.314999999999998</v>
      </c>
    </row>
    <row r="1692" spans="1:4" x14ac:dyDescent="0.25">
      <c r="A1692" s="3" t="str">
        <f t="shared" si="26"/>
        <v>SLV_44615</v>
      </c>
      <c r="B1692" t="s">
        <v>83</v>
      </c>
      <c r="C1692" s="1">
        <v>44615</v>
      </c>
      <c r="D1692">
        <v>22.73</v>
      </c>
    </row>
    <row r="1693" spans="1:4" x14ac:dyDescent="0.25">
      <c r="A1693" s="3" t="str">
        <f t="shared" si="26"/>
        <v>SPMV.L_44615</v>
      </c>
      <c r="B1693" t="s">
        <v>84</v>
      </c>
      <c r="C1693" s="1">
        <v>44615</v>
      </c>
      <c r="D1693">
        <v>76.7</v>
      </c>
    </row>
    <row r="1694" spans="1:4" x14ac:dyDescent="0.25">
      <c r="A1694" s="3" t="str">
        <f t="shared" si="26"/>
        <v>TLT_44615</v>
      </c>
      <c r="B1694" t="s">
        <v>85</v>
      </c>
      <c r="C1694" s="1">
        <v>44615</v>
      </c>
      <c r="D1694">
        <v>136.5</v>
      </c>
    </row>
    <row r="1695" spans="1:4" x14ac:dyDescent="0.25">
      <c r="A1695" s="3" t="str">
        <f t="shared" si="26"/>
        <v>UNH_44615</v>
      </c>
      <c r="B1695" t="s">
        <v>86</v>
      </c>
      <c r="C1695" s="1">
        <v>44615</v>
      </c>
      <c r="D1695">
        <v>459.62</v>
      </c>
    </row>
    <row r="1696" spans="1:4" x14ac:dyDescent="0.25">
      <c r="A1696" s="3" t="str">
        <f t="shared" si="26"/>
        <v>URI_44615</v>
      </c>
      <c r="B1696" t="s">
        <v>87</v>
      </c>
      <c r="C1696" s="1">
        <v>44615</v>
      </c>
      <c r="D1696">
        <v>299.2</v>
      </c>
    </row>
    <row r="1697" spans="1:4" x14ac:dyDescent="0.25">
      <c r="A1697" s="3" t="str">
        <f t="shared" si="26"/>
        <v>V_44615</v>
      </c>
      <c r="B1697" t="s">
        <v>88</v>
      </c>
      <c r="C1697" s="1">
        <v>44615</v>
      </c>
      <c r="D1697">
        <v>215.95</v>
      </c>
    </row>
    <row r="1698" spans="1:4" x14ac:dyDescent="0.25">
      <c r="A1698" s="3" t="str">
        <f t="shared" si="26"/>
        <v>VRSK_44615</v>
      </c>
      <c r="B1698" t="s">
        <v>89</v>
      </c>
      <c r="C1698" s="1">
        <v>44615</v>
      </c>
      <c r="D1698">
        <v>177.62</v>
      </c>
    </row>
    <row r="1699" spans="1:4" x14ac:dyDescent="0.25">
      <c r="A1699" s="3" t="str">
        <f t="shared" si="26"/>
        <v>VXX_44615</v>
      </c>
      <c r="B1699" t="s">
        <v>90</v>
      </c>
      <c r="C1699" s="1">
        <v>44615</v>
      </c>
      <c r="D1699">
        <v>24.7</v>
      </c>
    </row>
    <row r="1700" spans="1:4" x14ac:dyDescent="0.25">
      <c r="A1700" s="3" t="str">
        <f t="shared" si="26"/>
        <v>WRK_44615</v>
      </c>
      <c r="B1700" t="s">
        <v>91</v>
      </c>
      <c r="C1700" s="1">
        <v>44615</v>
      </c>
      <c r="D1700">
        <v>45.02</v>
      </c>
    </row>
    <row r="1701" spans="1:4" x14ac:dyDescent="0.25">
      <c r="A1701" s="3" t="str">
        <f t="shared" si="26"/>
        <v>XLB_44615</v>
      </c>
      <c r="B1701" t="s">
        <v>92</v>
      </c>
      <c r="C1701" s="1">
        <v>44615</v>
      </c>
      <c r="D1701">
        <v>81.61</v>
      </c>
    </row>
    <row r="1702" spans="1:4" x14ac:dyDescent="0.25">
      <c r="A1702" s="3" t="str">
        <f t="shared" si="26"/>
        <v>XLC_44615</v>
      </c>
      <c r="B1702" t="s">
        <v>93</v>
      </c>
      <c r="C1702" s="1">
        <v>44615</v>
      </c>
      <c r="D1702">
        <v>65.599999999999994</v>
      </c>
    </row>
    <row r="1703" spans="1:4" x14ac:dyDescent="0.25">
      <c r="A1703" s="3" t="str">
        <f t="shared" si="26"/>
        <v>XLE_44615</v>
      </c>
      <c r="B1703" t="s">
        <v>94</v>
      </c>
      <c r="C1703" s="1">
        <v>44615</v>
      </c>
      <c r="D1703">
        <v>67.64</v>
      </c>
    </row>
    <row r="1704" spans="1:4" x14ac:dyDescent="0.25">
      <c r="A1704" s="3" t="str">
        <f t="shared" si="26"/>
        <v>XLF_44615</v>
      </c>
      <c r="B1704" t="s">
        <v>95</v>
      </c>
      <c r="C1704" s="1">
        <v>44615</v>
      </c>
      <c r="D1704">
        <v>38.340000000000003</v>
      </c>
    </row>
    <row r="1705" spans="1:4" x14ac:dyDescent="0.25">
      <c r="A1705" s="3" t="str">
        <f t="shared" si="26"/>
        <v>XLI_44615</v>
      </c>
      <c r="B1705" t="s">
        <v>96</v>
      </c>
      <c r="C1705" s="1">
        <v>44615</v>
      </c>
      <c r="D1705">
        <v>95.6</v>
      </c>
    </row>
    <row r="1706" spans="1:4" x14ac:dyDescent="0.25">
      <c r="A1706" s="3" t="str">
        <f t="shared" si="26"/>
        <v>XLK_44615</v>
      </c>
      <c r="B1706" t="s">
        <v>97</v>
      </c>
      <c r="C1706" s="1">
        <v>44615</v>
      </c>
      <c r="D1706">
        <v>147.25</v>
      </c>
    </row>
    <row r="1707" spans="1:4" x14ac:dyDescent="0.25">
      <c r="A1707" s="3" t="str">
        <f t="shared" si="26"/>
        <v>XLP_44615</v>
      </c>
      <c r="B1707" t="s">
        <v>98</v>
      </c>
      <c r="C1707" s="1">
        <v>44615</v>
      </c>
      <c r="D1707">
        <v>74.83</v>
      </c>
    </row>
    <row r="1708" spans="1:4" x14ac:dyDescent="0.25">
      <c r="A1708" s="3" t="str">
        <f t="shared" si="26"/>
        <v>XLU_44615</v>
      </c>
      <c r="B1708" t="s">
        <v>99</v>
      </c>
      <c r="C1708" s="1">
        <v>44615</v>
      </c>
      <c r="D1708">
        <v>65.03</v>
      </c>
    </row>
    <row r="1709" spans="1:4" x14ac:dyDescent="0.25">
      <c r="A1709" s="3" t="str">
        <f t="shared" si="26"/>
        <v>XLV_44615</v>
      </c>
      <c r="B1709" t="s">
        <v>100</v>
      </c>
      <c r="C1709" s="1">
        <v>44615</v>
      </c>
      <c r="D1709">
        <v>126.55</v>
      </c>
    </row>
    <row r="1710" spans="1:4" x14ac:dyDescent="0.25">
      <c r="A1710" s="3" t="str">
        <f t="shared" si="26"/>
        <v>XLY_44615</v>
      </c>
      <c r="B1710" t="s">
        <v>101</v>
      </c>
      <c r="C1710" s="1">
        <v>44615</v>
      </c>
      <c r="D1710">
        <v>168.91</v>
      </c>
    </row>
    <row r="1711" spans="1:4" x14ac:dyDescent="0.25">
      <c r="A1711" s="3" t="str">
        <f t="shared" si="26"/>
        <v>XOM_44615</v>
      </c>
      <c r="B1711" t="s">
        <v>102</v>
      </c>
      <c r="C1711" s="1">
        <v>44615</v>
      </c>
      <c r="D1711">
        <v>76.77</v>
      </c>
    </row>
    <row r="1712" spans="1:4" x14ac:dyDescent="0.25">
      <c r="A1712" s="3" t="str">
        <f t="shared" si="26"/>
        <v>ABBV_44616</v>
      </c>
      <c r="B1712" t="s">
        <v>3</v>
      </c>
      <c r="C1712" s="1">
        <v>44616</v>
      </c>
      <c r="D1712">
        <v>145.27000000000001</v>
      </c>
    </row>
    <row r="1713" spans="1:4" x14ac:dyDescent="0.25">
      <c r="A1713" s="3" t="str">
        <f t="shared" si="26"/>
        <v>ACN_44616</v>
      </c>
      <c r="B1713" t="s">
        <v>4</v>
      </c>
      <c r="C1713" s="1">
        <v>44616</v>
      </c>
      <c r="D1713">
        <v>316.17</v>
      </c>
    </row>
    <row r="1714" spans="1:4" x14ac:dyDescent="0.25">
      <c r="A1714" s="3" t="str">
        <f t="shared" si="26"/>
        <v>AEP_44616</v>
      </c>
      <c r="B1714" t="s">
        <v>5</v>
      </c>
      <c r="C1714" s="1">
        <v>44616</v>
      </c>
      <c r="D1714">
        <v>86.56</v>
      </c>
    </row>
    <row r="1715" spans="1:4" x14ac:dyDescent="0.25">
      <c r="A1715" s="3" t="str">
        <f t="shared" si="26"/>
        <v>AIZ_44616</v>
      </c>
      <c r="B1715" t="s">
        <v>6</v>
      </c>
      <c r="C1715" s="1">
        <v>44616</v>
      </c>
      <c r="D1715">
        <v>162.82</v>
      </c>
    </row>
    <row r="1716" spans="1:4" x14ac:dyDescent="0.25">
      <c r="A1716" s="3" t="str">
        <f t="shared" si="26"/>
        <v>ALLE_44616</v>
      </c>
      <c r="B1716" t="s">
        <v>7</v>
      </c>
      <c r="C1716" s="1">
        <v>44616</v>
      </c>
      <c r="D1716">
        <v>111.7</v>
      </c>
    </row>
    <row r="1717" spans="1:4" x14ac:dyDescent="0.25">
      <c r="A1717" s="3" t="str">
        <f t="shared" si="26"/>
        <v>AMAT_44616</v>
      </c>
      <c r="B1717" t="s">
        <v>8</v>
      </c>
      <c r="C1717" s="1">
        <v>44616</v>
      </c>
      <c r="D1717">
        <v>133.41999999999999</v>
      </c>
    </row>
    <row r="1718" spans="1:4" x14ac:dyDescent="0.25">
      <c r="A1718" s="3" t="str">
        <f t="shared" si="26"/>
        <v>AMP_44616</v>
      </c>
      <c r="B1718" t="s">
        <v>9</v>
      </c>
      <c r="C1718" s="1">
        <v>44616</v>
      </c>
      <c r="D1718">
        <v>289.36</v>
      </c>
    </row>
    <row r="1719" spans="1:4" x14ac:dyDescent="0.25">
      <c r="A1719" s="3" t="str">
        <f t="shared" si="26"/>
        <v>AMZN_44616</v>
      </c>
      <c r="B1719" t="s">
        <v>10</v>
      </c>
      <c r="C1719" s="1">
        <v>44616</v>
      </c>
      <c r="D1719">
        <v>3027.16</v>
      </c>
    </row>
    <row r="1720" spans="1:4" x14ac:dyDescent="0.25">
      <c r="A1720" s="3" t="str">
        <f t="shared" si="26"/>
        <v>AVB_44616</v>
      </c>
      <c r="B1720" t="s">
        <v>11</v>
      </c>
      <c r="C1720" s="1">
        <v>44616</v>
      </c>
      <c r="D1720">
        <v>236.37</v>
      </c>
    </row>
    <row r="1721" spans="1:4" x14ac:dyDescent="0.25">
      <c r="A1721" s="3" t="str">
        <f t="shared" si="26"/>
        <v>AVY_44616</v>
      </c>
      <c r="B1721" t="s">
        <v>12</v>
      </c>
      <c r="C1721" s="1">
        <v>44616</v>
      </c>
      <c r="D1721">
        <v>173.607</v>
      </c>
    </row>
    <row r="1722" spans="1:4" x14ac:dyDescent="0.25">
      <c r="A1722" s="3" t="str">
        <f t="shared" si="26"/>
        <v>AXP_44616</v>
      </c>
      <c r="B1722" t="s">
        <v>13</v>
      </c>
      <c r="C1722" s="1">
        <v>44616</v>
      </c>
      <c r="D1722">
        <v>188.35</v>
      </c>
    </row>
    <row r="1723" spans="1:4" x14ac:dyDescent="0.25">
      <c r="A1723" s="3" t="str">
        <f t="shared" si="26"/>
        <v>BDX_44616</v>
      </c>
      <c r="B1723" t="s">
        <v>14</v>
      </c>
      <c r="C1723" s="1">
        <v>44616</v>
      </c>
      <c r="D1723">
        <v>266.29000000000002</v>
      </c>
    </row>
    <row r="1724" spans="1:4" x14ac:dyDescent="0.25">
      <c r="A1724" s="3" t="str">
        <f t="shared" si="26"/>
        <v>BF-B_44616</v>
      </c>
      <c r="B1724" t="s">
        <v>15</v>
      </c>
      <c r="C1724" s="1">
        <v>44616</v>
      </c>
      <c r="D1724">
        <v>64.58</v>
      </c>
    </row>
    <row r="1725" spans="1:4" x14ac:dyDescent="0.25">
      <c r="A1725" s="3" t="str">
        <f t="shared" si="26"/>
        <v>BMY_44616</v>
      </c>
      <c r="B1725" t="s">
        <v>16</v>
      </c>
      <c r="C1725" s="1">
        <v>44616</v>
      </c>
      <c r="D1725">
        <v>67.099999999999994</v>
      </c>
    </row>
    <row r="1726" spans="1:4" x14ac:dyDescent="0.25">
      <c r="A1726" s="3" t="str">
        <f t="shared" si="26"/>
        <v>BR_44616</v>
      </c>
      <c r="B1726" t="s">
        <v>17</v>
      </c>
      <c r="C1726" s="1">
        <v>44616</v>
      </c>
      <c r="D1726">
        <v>145.29</v>
      </c>
    </row>
    <row r="1727" spans="1:4" x14ac:dyDescent="0.25">
      <c r="A1727" s="3" t="str">
        <f t="shared" si="26"/>
        <v>CARR_44616</v>
      </c>
      <c r="B1727" t="s">
        <v>18</v>
      </c>
      <c r="C1727" s="1">
        <v>44616</v>
      </c>
      <c r="D1727">
        <v>44.71</v>
      </c>
    </row>
    <row r="1728" spans="1:4" x14ac:dyDescent="0.25">
      <c r="A1728" s="3" t="str">
        <f t="shared" si="26"/>
        <v>CDW_44616</v>
      </c>
      <c r="B1728" t="s">
        <v>19</v>
      </c>
      <c r="C1728" s="1">
        <v>44616</v>
      </c>
      <c r="D1728">
        <v>171.3</v>
      </c>
    </row>
    <row r="1729" spans="1:4" x14ac:dyDescent="0.25">
      <c r="A1729" s="3" t="str">
        <f t="shared" si="26"/>
        <v>CE_44616</v>
      </c>
      <c r="B1729" t="s">
        <v>20</v>
      </c>
      <c r="C1729" s="1">
        <v>44616</v>
      </c>
      <c r="D1729">
        <v>137.21</v>
      </c>
    </row>
    <row r="1730" spans="1:4" x14ac:dyDescent="0.25">
      <c r="A1730" s="3" t="str">
        <f t="shared" si="26"/>
        <v>CHTR_44616</v>
      </c>
      <c r="B1730" t="s">
        <v>21</v>
      </c>
      <c r="C1730" s="1">
        <v>44616</v>
      </c>
      <c r="D1730">
        <v>586.59</v>
      </c>
    </row>
    <row r="1731" spans="1:4" x14ac:dyDescent="0.25">
      <c r="A1731" s="3" t="str">
        <f t="shared" ref="A1731:A1794" si="27">CONCATENATE(B1731,"_",C1731)</f>
        <v>CNC_44616</v>
      </c>
      <c r="B1731" t="s">
        <v>22</v>
      </c>
      <c r="C1731" s="1">
        <v>44616</v>
      </c>
      <c r="D1731">
        <v>80.84</v>
      </c>
    </row>
    <row r="1732" spans="1:4" x14ac:dyDescent="0.25">
      <c r="A1732" s="3" t="str">
        <f t="shared" si="27"/>
        <v>CNP_44616</v>
      </c>
      <c r="B1732" t="s">
        <v>23</v>
      </c>
      <c r="C1732" s="1">
        <v>44616</v>
      </c>
      <c r="D1732">
        <v>26.55</v>
      </c>
    </row>
    <row r="1733" spans="1:4" x14ac:dyDescent="0.25">
      <c r="A1733" s="3" t="str">
        <f t="shared" si="27"/>
        <v>COP_44616</v>
      </c>
      <c r="B1733" t="s">
        <v>24</v>
      </c>
      <c r="C1733" s="1">
        <v>44616</v>
      </c>
      <c r="D1733">
        <v>87.73</v>
      </c>
    </row>
    <row r="1734" spans="1:4" x14ac:dyDescent="0.25">
      <c r="A1734" s="3" t="str">
        <f t="shared" si="27"/>
        <v>CTAS_44616</v>
      </c>
      <c r="B1734" t="s">
        <v>25</v>
      </c>
      <c r="C1734" s="1">
        <v>44616</v>
      </c>
      <c r="D1734">
        <v>374.02</v>
      </c>
    </row>
    <row r="1735" spans="1:4" x14ac:dyDescent="0.25">
      <c r="A1735" s="3" t="str">
        <f t="shared" si="27"/>
        <v>CZR_44616</v>
      </c>
      <c r="B1735" t="s">
        <v>26</v>
      </c>
      <c r="C1735" s="1">
        <v>44616</v>
      </c>
      <c r="D1735">
        <v>84.65</v>
      </c>
    </row>
    <row r="1736" spans="1:4" x14ac:dyDescent="0.25">
      <c r="A1736" s="3" t="str">
        <f t="shared" si="27"/>
        <v>DG_44616</v>
      </c>
      <c r="B1736" t="s">
        <v>27</v>
      </c>
      <c r="C1736" s="1">
        <v>44616</v>
      </c>
      <c r="D1736">
        <v>190.8</v>
      </c>
    </row>
    <row r="1737" spans="1:4" x14ac:dyDescent="0.25">
      <c r="A1737" s="3" t="str">
        <f t="shared" si="27"/>
        <v>DPZ_44616</v>
      </c>
      <c r="B1737" t="s">
        <v>28</v>
      </c>
      <c r="C1737" s="1">
        <v>44616</v>
      </c>
      <c r="D1737">
        <v>417.41</v>
      </c>
    </row>
    <row r="1738" spans="1:4" x14ac:dyDescent="0.25">
      <c r="A1738" s="3" t="str">
        <f t="shared" si="27"/>
        <v>DRE_44616</v>
      </c>
      <c r="B1738" t="s">
        <v>29</v>
      </c>
      <c r="C1738" s="1">
        <v>44616</v>
      </c>
      <c r="D1738">
        <v>52.42</v>
      </c>
    </row>
    <row r="1739" spans="1:4" x14ac:dyDescent="0.25">
      <c r="A1739" s="3" t="str">
        <f t="shared" si="27"/>
        <v>DXC_44616</v>
      </c>
      <c r="B1739" t="s">
        <v>30</v>
      </c>
      <c r="C1739" s="1">
        <v>44616</v>
      </c>
      <c r="D1739">
        <v>35.06</v>
      </c>
    </row>
    <row r="1740" spans="1:4" x14ac:dyDescent="0.25">
      <c r="A1740" s="3" t="str">
        <f t="shared" si="27"/>
        <v>EWA_44616</v>
      </c>
      <c r="B1740" t="s">
        <v>31</v>
      </c>
      <c r="C1740" s="1">
        <v>44616</v>
      </c>
      <c r="D1740">
        <v>23.79</v>
      </c>
    </row>
    <row r="1741" spans="1:4" x14ac:dyDescent="0.25">
      <c r="A1741" s="3" t="str">
        <f t="shared" si="27"/>
        <v>EWC_44616</v>
      </c>
      <c r="B1741" t="s">
        <v>32</v>
      </c>
      <c r="C1741" s="1">
        <v>44616</v>
      </c>
      <c r="D1741">
        <v>37.1</v>
      </c>
    </row>
    <row r="1742" spans="1:4" x14ac:dyDescent="0.25">
      <c r="A1742" s="3" t="str">
        <f t="shared" si="27"/>
        <v>EWG_44616</v>
      </c>
      <c r="B1742" t="s">
        <v>33</v>
      </c>
      <c r="C1742" s="1">
        <v>44616</v>
      </c>
      <c r="D1742">
        <v>29.31</v>
      </c>
    </row>
    <row r="1743" spans="1:4" x14ac:dyDescent="0.25">
      <c r="A1743" s="3" t="str">
        <f t="shared" si="27"/>
        <v>EWH_44616</v>
      </c>
      <c r="B1743" t="s">
        <v>34</v>
      </c>
      <c r="C1743" s="1">
        <v>44616</v>
      </c>
      <c r="D1743">
        <v>23.26</v>
      </c>
    </row>
    <row r="1744" spans="1:4" x14ac:dyDescent="0.25">
      <c r="A1744" s="3" t="str">
        <f t="shared" si="27"/>
        <v>EWJ_44616</v>
      </c>
      <c r="B1744" t="s">
        <v>35</v>
      </c>
      <c r="C1744" s="1">
        <v>44616</v>
      </c>
      <c r="D1744">
        <v>62.11</v>
      </c>
    </row>
    <row r="1745" spans="1:4" x14ac:dyDescent="0.25">
      <c r="A1745" s="3" t="str">
        <f t="shared" si="27"/>
        <v>EWL_44616</v>
      </c>
      <c r="B1745" t="s">
        <v>36</v>
      </c>
      <c r="C1745" s="1">
        <v>44616</v>
      </c>
      <c r="D1745">
        <v>47.25</v>
      </c>
    </row>
    <row r="1746" spans="1:4" x14ac:dyDescent="0.25">
      <c r="A1746" s="3" t="str">
        <f t="shared" si="27"/>
        <v>EWQ_44616</v>
      </c>
      <c r="B1746" t="s">
        <v>37</v>
      </c>
      <c r="C1746" s="1">
        <v>44616</v>
      </c>
      <c r="D1746">
        <v>35.549999999999997</v>
      </c>
    </row>
    <row r="1747" spans="1:4" x14ac:dyDescent="0.25">
      <c r="A1747" s="3" t="str">
        <f t="shared" si="27"/>
        <v>EWT_44616</v>
      </c>
      <c r="B1747" t="s">
        <v>38</v>
      </c>
      <c r="C1747" s="1">
        <v>44616</v>
      </c>
      <c r="D1747">
        <v>63.26</v>
      </c>
    </row>
    <row r="1748" spans="1:4" x14ac:dyDescent="0.25">
      <c r="A1748" s="3" t="str">
        <f t="shared" si="27"/>
        <v>EWU_44616</v>
      </c>
      <c r="B1748" t="s">
        <v>39</v>
      </c>
      <c r="C1748" s="1">
        <v>44616</v>
      </c>
      <c r="D1748">
        <v>32.94</v>
      </c>
    </row>
    <row r="1749" spans="1:4" x14ac:dyDescent="0.25">
      <c r="A1749" s="3" t="str">
        <f t="shared" si="27"/>
        <v>EWY_44616</v>
      </c>
      <c r="B1749" t="s">
        <v>40</v>
      </c>
      <c r="C1749" s="1">
        <v>44616</v>
      </c>
      <c r="D1749">
        <v>70.63</v>
      </c>
    </row>
    <row r="1750" spans="1:4" x14ac:dyDescent="0.25">
      <c r="A1750" s="3" t="str">
        <f t="shared" si="27"/>
        <v>EWZ_44616</v>
      </c>
      <c r="B1750" t="s">
        <v>41</v>
      </c>
      <c r="C1750" s="1">
        <v>44616</v>
      </c>
      <c r="D1750">
        <v>32.68</v>
      </c>
    </row>
    <row r="1751" spans="1:4" x14ac:dyDescent="0.25">
      <c r="A1751" s="3" t="str">
        <f t="shared" si="27"/>
        <v>FB_44616</v>
      </c>
      <c r="B1751" t="s">
        <v>42</v>
      </c>
      <c r="C1751" s="1">
        <v>44616</v>
      </c>
      <c r="D1751">
        <v>207.6</v>
      </c>
    </row>
    <row r="1752" spans="1:4" x14ac:dyDescent="0.25">
      <c r="A1752" s="3" t="str">
        <f t="shared" si="27"/>
        <v>FTV_44616</v>
      </c>
      <c r="B1752" t="s">
        <v>43</v>
      </c>
      <c r="C1752" s="1">
        <v>44616</v>
      </c>
      <c r="D1752">
        <v>64.37</v>
      </c>
    </row>
    <row r="1753" spans="1:4" x14ac:dyDescent="0.25">
      <c r="A1753" s="3" t="str">
        <f t="shared" si="27"/>
        <v>GOOG_44616</v>
      </c>
      <c r="B1753" t="s">
        <v>44</v>
      </c>
      <c r="C1753" s="1">
        <v>44616</v>
      </c>
      <c r="D1753">
        <v>2653.47</v>
      </c>
    </row>
    <row r="1754" spans="1:4" x14ac:dyDescent="0.25">
      <c r="A1754" s="3" t="str">
        <f t="shared" si="27"/>
        <v>GPC_44616</v>
      </c>
      <c r="B1754" t="s">
        <v>45</v>
      </c>
      <c r="C1754" s="1">
        <v>44616</v>
      </c>
      <c r="D1754">
        <v>119.994</v>
      </c>
    </row>
    <row r="1755" spans="1:4" x14ac:dyDescent="0.25">
      <c r="A1755" s="3" t="str">
        <f t="shared" si="27"/>
        <v>GSG_44616</v>
      </c>
      <c r="B1755" t="s">
        <v>46</v>
      </c>
      <c r="C1755" s="1">
        <v>44616</v>
      </c>
      <c r="D1755">
        <v>20.58</v>
      </c>
    </row>
    <row r="1756" spans="1:4" x14ac:dyDescent="0.25">
      <c r="A1756" s="3" t="str">
        <f t="shared" si="27"/>
        <v>HIG_44616</v>
      </c>
      <c r="B1756" t="s">
        <v>47</v>
      </c>
      <c r="C1756" s="1">
        <v>44616</v>
      </c>
      <c r="D1756">
        <v>67.113</v>
      </c>
    </row>
    <row r="1757" spans="1:4" x14ac:dyDescent="0.25">
      <c r="A1757" s="3" t="str">
        <f t="shared" si="27"/>
        <v>HIGH.L_44616</v>
      </c>
      <c r="B1757" t="s">
        <v>48</v>
      </c>
      <c r="C1757" s="1">
        <v>44616</v>
      </c>
      <c r="D1757">
        <v>5.2939999999999996</v>
      </c>
    </row>
    <row r="1758" spans="1:4" x14ac:dyDescent="0.25">
      <c r="A1758" s="3" t="str">
        <f t="shared" si="27"/>
        <v>HST_44616</v>
      </c>
      <c r="B1758" t="s">
        <v>49</v>
      </c>
      <c r="C1758" s="1">
        <v>44616</v>
      </c>
      <c r="D1758">
        <v>18.489999999999998</v>
      </c>
    </row>
    <row r="1759" spans="1:4" x14ac:dyDescent="0.25">
      <c r="A1759" s="3" t="str">
        <f t="shared" si="27"/>
        <v>HYG_44616</v>
      </c>
      <c r="B1759" t="s">
        <v>50</v>
      </c>
      <c r="C1759" s="1">
        <v>44616</v>
      </c>
      <c r="D1759">
        <v>82.834000000000003</v>
      </c>
    </row>
    <row r="1760" spans="1:4" x14ac:dyDescent="0.25">
      <c r="A1760" s="3" t="str">
        <f t="shared" si="27"/>
        <v>IAU_44616</v>
      </c>
      <c r="B1760" t="s">
        <v>51</v>
      </c>
      <c r="C1760" s="1">
        <v>44616</v>
      </c>
      <c r="D1760">
        <v>36.08</v>
      </c>
    </row>
    <row r="1761" spans="1:4" x14ac:dyDescent="0.25">
      <c r="A1761" s="3" t="str">
        <f t="shared" si="27"/>
        <v>ICLN_44616</v>
      </c>
      <c r="B1761" t="s">
        <v>52</v>
      </c>
      <c r="C1761" s="1">
        <v>44616</v>
      </c>
      <c r="D1761">
        <v>18.91</v>
      </c>
    </row>
    <row r="1762" spans="1:4" x14ac:dyDescent="0.25">
      <c r="A1762" s="3" t="str">
        <f t="shared" si="27"/>
        <v>IEAA.L_44616</v>
      </c>
      <c r="B1762" t="s">
        <v>53</v>
      </c>
      <c r="C1762" s="1">
        <v>44616</v>
      </c>
      <c r="D1762">
        <v>5.1260000000000003</v>
      </c>
    </row>
    <row r="1763" spans="1:4" x14ac:dyDescent="0.25">
      <c r="A1763" s="3" t="str">
        <f t="shared" si="27"/>
        <v>IEF_44616</v>
      </c>
      <c r="B1763" t="s">
        <v>54</v>
      </c>
      <c r="C1763" s="1">
        <v>44616</v>
      </c>
      <c r="D1763">
        <v>110.79</v>
      </c>
    </row>
    <row r="1764" spans="1:4" x14ac:dyDescent="0.25">
      <c r="A1764" s="3" t="str">
        <f t="shared" si="27"/>
        <v>IEFM.L_44616</v>
      </c>
      <c r="B1764" t="s">
        <v>55</v>
      </c>
      <c r="C1764" s="1">
        <v>44616</v>
      </c>
      <c r="D1764">
        <v>719.7</v>
      </c>
    </row>
    <row r="1765" spans="1:4" x14ac:dyDescent="0.25">
      <c r="A1765" s="3" t="str">
        <f t="shared" si="27"/>
        <v>IEMG_44616</v>
      </c>
      <c r="B1765" t="s">
        <v>56</v>
      </c>
      <c r="C1765" s="1">
        <v>44616</v>
      </c>
      <c r="D1765">
        <v>56.9</v>
      </c>
    </row>
    <row r="1766" spans="1:4" x14ac:dyDescent="0.25">
      <c r="A1766" s="3" t="str">
        <f t="shared" si="27"/>
        <v>IEUS_44616</v>
      </c>
      <c r="B1766" t="s">
        <v>57</v>
      </c>
      <c r="C1766" s="1">
        <v>44616</v>
      </c>
      <c r="D1766">
        <v>60</v>
      </c>
    </row>
    <row r="1767" spans="1:4" x14ac:dyDescent="0.25">
      <c r="A1767" s="3" t="str">
        <f t="shared" si="27"/>
        <v>IEVL.L_44616</v>
      </c>
      <c r="B1767" t="s">
        <v>58</v>
      </c>
      <c r="C1767" s="1">
        <v>44616</v>
      </c>
      <c r="D1767">
        <v>7.1159999999999997</v>
      </c>
    </row>
    <row r="1768" spans="1:4" x14ac:dyDescent="0.25">
      <c r="A1768" s="3" t="str">
        <f t="shared" si="27"/>
        <v>IGF_44616</v>
      </c>
      <c r="B1768" t="s">
        <v>59</v>
      </c>
      <c r="C1768" s="1">
        <v>44616</v>
      </c>
      <c r="D1768">
        <v>46.43</v>
      </c>
    </row>
    <row r="1769" spans="1:4" x14ac:dyDescent="0.25">
      <c r="A1769" s="3" t="str">
        <f t="shared" si="27"/>
        <v>INDA_44616</v>
      </c>
      <c r="B1769" t="s">
        <v>60</v>
      </c>
      <c r="C1769" s="1">
        <v>44616</v>
      </c>
      <c r="D1769">
        <v>42.68</v>
      </c>
    </row>
    <row r="1770" spans="1:4" x14ac:dyDescent="0.25">
      <c r="A1770" s="3" t="str">
        <f t="shared" si="27"/>
        <v>IUMO.L_44616</v>
      </c>
      <c r="B1770" t="s">
        <v>61</v>
      </c>
      <c r="C1770" s="1">
        <v>44616</v>
      </c>
      <c r="D1770">
        <v>10.49</v>
      </c>
    </row>
    <row r="1771" spans="1:4" x14ac:dyDescent="0.25">
      <c r="A1771" s="3" t="str">
        <f t="shared" si="27"/>
        <v>IUVL.L_44616</v>
      </c>
      <c r="B1771" t="s">
        <v>62</v>
      </c>
      <c r="C1771" s="1">
        <v>44616</v>
      </c>
      <c r="D1771">
        <v>8.6920000000000002</v>
      </c>
    </row>
    <row r="1772" spans="1:4" x14ac:dyDescent="0.25">
      <c r="A1772" s="3" t="str">
        <f t="shared" si="27"/>
        <v>IVV_44616</v>
      </c>
      <c r="B1772" t="s">
        <v>63</v>
      </c>
      <c r="C1772" s="1">
        <v>44616</v>
      </c>
      <c r="D1772">
        <v>430.14</v>
      </c>
    </row>
    <row r="1773" spans="1:4" x14ac:dyDescent="0.25">
      <c r="A1773" s="3" t="str">
        <f t="shared" si="27"/>
        <v>IWM_44616</v>
      </c>
      <c r="B1773" t="s">
        <v>64</v>
      </c>
      <c r="C1773" s="1">
        <v>44616</v>
      </c>
      <c r="D1773">
        <v>198.04</v>
      </c>
    </row>
    <row r="1774" spans="1:4" x14ac:dyDescent="0.25">
      <c r="A1774" s="3" t="str">
        <f t="shared" si="27"/>
        <v>IXN_44616</v>
      </c>
      <c r="B1774" t="s">
        <v>65</v>
      </c>
      <c r="C1774" s="1">
        <v>44616</v>
      </c>
      <c r="D1774">
        <v>55.83</v>
      </c>
    </row>
    <row r="1775" spans="1:4" x14ac:dyDescent="0.25">
      <c r="A1775" s="3" t="str">
        <f t="shared" si="27"/>
        <v>JPEA.L_44616</v>
      </c>
      <c r="B1775" t="s">
        <v>66</v>
      </c>
      <c r="C1775" s="1">
        <v>44616</v>
      </c>
      <c r="D1775">
        <v>5.3540000000000001</v>
      </c>
    </row>
    <row r="1776" spans="1:4" x14ac:dyDescent="0.25">
      <c r="A1776" s="3" t="str">
        <f t="shared" si="27"/>
        <v>JPM_44616</v>
      </c>
      <c r="B1776" t="s">
        <v>67</v>
      </c>
      <c r="C1776" s="1">
        <v>44616</v>
      </c>
      <c r="D1776">
        <v>144.55000000000001</v>
      </c>
    </row>
    <row r="1777" spans="1:4" x14ac:dyDescent="0.25">
      <c r="A1777" s="3" t="str">
        <f t="shared" si="27"/>
        <v>KR_44616</v>
      </c>
      <c r="B1777" t="s">
        <v>68</v>
      </c>
      <c r="C1777" s="1">
        <v>44616</v>
      </c>
      <c r="D1777">
        <v>44.44</v>
      </c>
    </row>
    <row r="1778" spans="1:4" x14ac:dyDescent="0.25">
      <c r="A1778" s="3" t="str">
        <f t="shared" si="27"/>
        <v>LQD_44616</v>
      </c>
      <c r="B1778" t="s">
        <v>69</v>
      </c>
      <c r="C1778" s="1">
        <v>44616</v>
      </c>
      <c r="D1778">
        <v>122.72799999999999</v>
      </c>
    </row>
    <row r="1779" spans="1:4" x14ac:dyDescent="0.25">
      <c r="A1779" s="3" t="str">
        <f t="shared" si="27"/>
        <v>MCHI_44616</v>
      </c>
      <c r="B1779" t="s">
        <v>70</v>
      </c>
      <c r="C1779" s="1">
        <v>44616</v>
      </c>
      <c r="D1779">
        <v>58.96</v>
      </c>
    </row>
    <row r="1780" spans="1:4" x14ac:dyDescent="0.25">
      <c r="A1780" s="3" t="str">
        <f t="shared" si="27"/>
        <v>MVEU.L_44616</v>
      </c>
      <c r="B1780" t="s">
        <v>71</v>
      </c>
      <c r="C1780" s="1">
        <v>44616</v>
      </c>
      <c r="D1780">
        <v>50.56</v>
      </c>
    </row>
    <row r="1781" spans="1:4" x14ac:dyDescent="0.25">
      <c r="A1781" s="3" t="str">
        <f t="shared" si="27"/>
        <v>OGN_44616</v>
      </c>
      <c r="B1781" t="s">
        <v>72</v>
      </c>
      <c r="C1781" s="1">
        <v>44616</v>
      </c>
      <c r="D1781">
        <v>35.75</v>
      </c>
    </row>
    <row r="1782" spans="1:4" x14ac:dyDescent="0.25">
      <c r="A1782" s="3" t="str">
        <f t="shared" si="27"/>
        <v>PG_44616</v>
      </c>
      <c r="B1782" t="s">
        <v>73</v>
      </c>
      <c r="C1782" s="1">
        <v>44616</v>
      </c>
      <c r="D1782">
        <v>151.76</v>
      </c>
    </row>
    <row r="1783" spans="1:4" x14ac:dyDescent="0.25">
      <c r="A1783" s="3" t="str">
        <f t="shared" si="27"/>
        <v>PPL_44616</v>
      </c>
      <c r="B1783" t="s">
        <v>74</v>
      </c>
      <c r="C1783" s="1">
        <v>44616</v>
      </c>
      <c r="D1783">
        <v>25.94</v>
      </c>
    </row>
    <row r="1784" spans="1:4" x14ac:dyDescent="0.25">
      <c r="A1784" s="3" t="str">
        <f t="shared" si="27"/>
        <v>PRU_44616</v>
      </c>
      <c r="B1784" t="s">
        <v>75</v>
      </c>
      <c r="C1784" s="1">
        <v>44616</v>
      </c>
      <c r="D1784">
        <v>108.95</v>
      </c>
    </row>
    <row r="1785" spans="1:4" x14ac:dyDescent="0.25">
      <c r="A1785" s="3" t="str">
        <f t="shared" si="27"/>
        <v>PYPL_44616</v>
      </c>
      <c r="B1785" t="s">
        <v>76</v>
      </c>
      <c r="C1785" s="1">
        <v>44616</v>
      </c>
      <c r="D1785">
        <v>105.02</v>
      </c>
    </row>
    <row r="1786" spans="1:4" x14ac:dyDescent="0.25">
      <c r="A1786" s="3" t="str">
        <f t="shared" si="27"/>
        <v>RE_44616</v>
      </c>
      <c r="B1786" t="s">
        <v>77</v>
      </c>
      <c r="C1786" s="1">
        <v>44616</v>
      </c>
      <c r="D1786">
        <v>291.5</v>
      </c>
    </row>
    <row r="1787" spans="1:4" x14ac:dyDescent="0.25">
      <c r="A1787" s="3" t="str">
        <f t="shared" si="27"/>
        <v>REET_44616</v>
      </c>
      <c r="B1787" t="s">
        <v>78</v>
      </c>
      <c r="C1787" s="1">
        <v>44616</v>
      </c>
      <c r="D1787">
        <v>27.59</v>
      </c>
    </row>
    <row r="1788" spans="1:4" x14ac:dyDescent="0.25">
      <c r="A1788" s="3" t="str">
        <f t="shared" si="27"/>
        <v>ROL_44616</v>
      </c>
      <c r="B1788" t="s">
        <v>79</v>
      </c>
      <c r="C1788" s="1">
        <v>44616</v>
      </c>
      <c r="D1788">
        <v>31.6</v>
      </c>
    </row>
    <row r="1789" spans="1:4" x14ac:dyDescent="0.25">
      <c r="A1789" s="3" t="str">
        <f t="shared" si="27"/>
        <v>ROST_44616</v>
      </c>
      <c r="B1789" t="s">
        <v>80</v>
      </c>
      <c r="C1789" s="1">
        <v>44616</v>
      </c>
      <c r="D1789">
        <v>90.64</v>
      </c>
    </row>
    <row r="1790" spans="1:4" x14ac:dyDescent="0.25">
      <c r="A1790" s="3" t="str">
        <f t="shared" si="27"/>
        <v>SEGA.L_44616</v>
      </c>
      <c r="B1790" t="s">
        <v>81</v>
      </c>
      <c r="C1790" s="1">
        <v>44616</v>
      </c>
      <c r="D1790">
        <v>105.43</v>
      </c>
    </row>
    <row r="1791" spans="1:4" x14ac:dyDescent="0.25">
      <c r="A1791" s="3" t="str">
        <f t="shared" si="27"/>
        <v>SHY_44616</v>
      </c>
      <c r="B1791" t="s">
        <v>82</v>
      </c>
      <c r="C1791" s="1">
        <v>44616</v>
      </c>
      <c r="D1791">
        <v>84.385000000000005</v>
      </c>
    </row>
    <row r="1792" spans="1:4" x14ac:dyDescent="0.25">
      <c r="A1792" s="3" t="str">
        <f t="shared" si="27"/>
        <v>SLV_44616</v>
      </c>
      <c r="B1792" t="s">
        <v>83</v>
      </c>
      <c r="C1792" s="1">
        <v>44616</v>
      </c>
      <c r="D1792">
        <v>22.31</v>
      </c>
    </row>
    <row r="1793" spans="1:4" x14ac:dyDescent="0.25">
      <c r="A1793" s="3" t="str">
        <f t="shared" si="27"/>
        <v>SPMV.L_44616</v>
      </c>
      <c r="B1793" t="s">
        <v>84</v>
      </c>
      <c r="C1793" s="1">
        <v>44616</v>
      </c>
      <c r="D1793">
        <v>75.22</v>
      </c>
    </row>
    <row r="1794" spans="1:4" x14ac:dyDescent="0.25">
      <c r="A1794" s="3" t="str">
        <f t="shared" si="27"/>
        <v>TLT_44616</v>
      </c>
      <c r="B1794" t="s">
        <v>85</v>
      </c>
      <c r="C1794" s="1">
        <v>44616</v>
      </c>
      <c r="D1794">
        <v>136.589</v>
      </c>
    </row>
    <row r="1795" spans="1:4" x14ac:dyDescent="0.25">
      <c r="A1795" s="3" t="str">
        <f t="shared" ref="A1795:A1858" si="28">CONCATENATE(B1795,"_",C1795)</f>
        <v>UNH_44616</v>
      </c>
      <c r="B1795" t="s">
        <v>86</v>
      </c>
      <c r="C1795" s="1">
        <v>44616</v>
      </c>
      <c r="D1795">
        <v>455.89</v>
      </c>
    </row>
    <row r="1796" spans="1:4" x14ac:dyDescent="0.25">
      <c r="A1796" s="3" t="str">
        <f t="shared" si="28"/>
        <v>URI_44616</v>
      </c>
      <c r="B1796" t="s">
        <v>87</v>
      </c>
      <c r="C1796" s="1">
        <v>44616</v>
      </c>
      <c r="D1796">
        <v>308.32</v>
      </c>
    </row>
    <row r="1797" spans="1:4" x14ac:dyDescent="0.25">
      <c r="A1797" s="3" t="str">
        <f t="shared" si="28"/>
        <v>V_44616</v>
      </c>
      <c r="B1797" t="s">
        <v>88</v>
      </c>
      <c r="C1797" s="1">
        <v>44616</v>
      </c>
      <c r="D1797">
        <v>217.3</v>
      </c>
    </row>
    <row r="1798" spans="1:4" x14ac:dyDescent="0.25">
      <c r="A1798" s="3" t="str">
        <f t="shared" si="28"/>
        <v>VRSK_44616</v>
      </c>
      <c r="B1798" t="s">
        <v>89</v>
      </c>
      <c r="C1798" s="1">
        <v>44616</v>
      </c>
      <c r="D1798">
        <v>179.22</v>
      </c>
    </row>
    <row r="1799" spans="1:4" x14ac:dyDescent="0.25">
      <c r="A1799" s="3" t="str">
        <f t="shared" si="28"/>
        <v>VXX_44616</v>
      </c>
      <c r="B1799" t="s">
        <v>90</v>
      </c>
      <c r="C1799" s="1">
        <v>44616</v>
      </c>
      <c r="D1799">
        <v>23.925000000000001</v>
      </c>
    </row>
    <row r="1800" spans="1:4" x14ac:dyDescent="0.25">
      <c r="A1800" s="3" t="str">
        <f t="shared" si="28"/>
        <v>WRK_44616</v>
      </c>
      <c r="B1800" t="s">
        <v>91</v>
      </c>
      <c r="C1800" s="1">
        <v>44616</v>
      </c>
      <c r="D1800">
        <v>44.51</v>
      </c>
    </row>
    <row r="1801" spans="1:4" x14ac:dyDescent="0.25">
      <c r="A1801" s="3" t="str">
        <f t="shared" si="28"/>
        <v>XLB_44616</v>
      </c>
      <c r="B1801" t="s">
        <v>92</v>
      </c>
      <c r="C1801" s="1">
        <v>44616</v>
      </c>
      <c r="D1801">
        <v>81.37</v>
      </c>
    </row>
    <row r="1802" spans="1:4" x14ac:dyDescent="0.25">
      <c r="A1802" s="3" t="str">
        <f t="shared" si="28"/>
        <v>XLC_44616</v>
      </c>
      <c r="B1802" t="s">
        <v>93</v>
      </c>
      <c r="C1802" s="1">
        <v>44616</v>
      </c>
      <c r="D1802">
        <v>67.44</v>
      </c>
    </row>
    <row r="1803" spans="1:4" x14ac:dyDescent="0.25">
      <c r="A1803" s="3" t="str">
        <f t="shared" si="28"/>
        <v>XLE_44616</v>
      </c>
      <c r="B1803" t="s">
        <v>94</v>
      </c>
      <c r="C1803" s="1">
        <v>44616</v>
      </c>
      <c r="D1803">
        <v>67.11</v>
      </c>
    </row>
    <row r="1804" spans="1:4" x14ac:dyDescent="0.25">
      <c r="A1804" s="3" t="str">
        <f t="shared" si="28"/>
        <v>XLF_44616</v>
      </c>
      <c r="B1804" t="s">
        <v>95</v>
      </c>
      <c r="C1804" s="1">
        <v>44616</v>
      </c>
      <c r="D1804">
        <v>37.880000000000003</v>
      </c>
    </row>
    <row r="1805" spans="1:4" x14ac:dyDescent="0.25">
      <c r="A1805" s="3" t="str">
        <f t="shared" si="28"/>
        <v>XLI_44616</v>
      </c>
      <c r="B1805" t="s">
        <v>96</v>
      </c>
      <c r="C1805" s="1">
        <v>44616</v>
      </c>
      <c r="D1805">
        <v>96.82</v>
      </c>
    </row>
    <row r="1806" spans="1:4" x14ac:dyDescent="0.25">
      <c r="A1806" s="3" t="str">
        <f t="shared" si="28"/>
        <v>XLK_44616</v>
      </c>
      <c r="B1806" t="s">
        <v>97</v>
      </c>
      <c r="C1806" s="1">
        <v>44616</v>
      </c>
      <c r="D1806">
        <v>152.28</v>
      </c>
    </row>
    <row r="1807" spans="1:4" x14ac:dyDescent="0.25">
      <c r="A1807" s="3" t="str">
        <f t="shared" si="28"/>
        <v>XLP_44616</v>
      </c>
      <c r="B1807" t="s">
        <v>98</v>
      </c>
      <c r="C1807" s="1">
        <v>44616</v>
      </c>
      <c r="D1807">
        <v>73.540000000000006</v>
      </c>
    </row>
    <row r="1808" spans="1:4" x14ac:dyDescent="0.25">
      <c r="A1808" s="3" t="str">
        <f t="shared" si="28"/>
        <v>XLU_44616</v>
      </c>
      <c r="B1808" t="s">
        <v>99</v>
      </c>
      <c r="C1808" s="1">
        <v>44616</v>
      </c>
      <c r="D1808">
        <v>65.55</v>
      </c>
    </row>
    <row r="1809" spans="1:4" x14ac:dyDescent="0.25">
      <c r="A1809" s="3" t="str">
        <f t="shared" si="28"/>
        <v>XLV_44616</v>
      </c>
      <c r="B1809" t="s">
        <v>100</v>
      </c>
      <c r="C1809" s="1">
        <v>44616</v>
      </c>
      <c r="D1809">
        <v>127.06</v>
      </c>
    </row>
    <row r="1810" spans="1:4" x14ac:dyDescent="0.25">
      <c r="A1810" s="3" t="str">
        <f t="shared" si="28"/>
        <v>XLY_44616</v>
      </c>
      <c r="B1810" t="s">
        <v>101</v>
      </c>
      <c r="C1810" s="1">
        <v>44616</v>
      </c>
      <c r="D1810">
        <v>172.77</v>
      </c>
    </row>
    <row r="1811" spans="1:4" x14ac:dyDescent="0.25">
      <c r="A1811" s="3" t="str">
        <f t="shared" si="28"/>
        <v>XOM_44616</v>
      </c>
      <c r="B1811" t="s">
        <v>102</v>
      </c>
      <c r="C1811" s="1">
        <v>44616</v>
      </c>
      <c r="D1811">
        <v>75.8</v>
      </c>
    </row>
    <row r="1812" spans="1:4" x14ac:dyDescent="0.25">
      <c r="A1812" s="3" t="str">
        <f t="shared" si="28"/>
        <v>ABBV_44617</v>
      </c>
      <c r="B1812" t="s">
        <v>3</v>
      </c>
      <c r="C1812" s="1">
        <v>44617</v>
      </c>
      <c r="D1812">
        <v>149.54</v>
      </c>
    </row>
    <row r="1813" spans="1:4" x14ac:dyDescent="0.25">
      <c r="A1813" s="3" t="str">
        <f t="shared" si="28"/>
        <v>ACN_44617</v>
      </c>
      <c r="B1813" t="s">
        <v>4</v>
      </c>
      <c r="C1813" s="1">
        <v>44617</v>
      </c>
      <c r="D1813">
        <v>322.51</v>
      </c>
    </row>
    <row r="1814" spans="1:4" x14ac:dyDescent="0.25">
      <c r="A1814" s="3" t="str">
        <f t="shared" si="28"/>
        <v>AEP_44617</v>
      </c>
      <c r="B1814" t="s">
        <v>5</v>
      </c>
      <c r="C1814" s="1">
        <v>44617</v>
      </c>
      <c r="D1814">
        <v>89.46</v>
      </c>
    </row>
    <row r="1815" spans="1:4" x14ac:dyDescent="0.25">
      <c r="A1815" s="3" t="str">
        <f t="shared" si="28"/>
        <v>AIZ_44617</v>
      </c>
      <c r="B1815" t="s">
        <v>6</v>
      </c>
      <c r="C1815" s="1">
        <v>44617</v>
      </c>
      <c r="D1815">
        <v>168.41</v>
      </c>
    </row>
    <row r="1816" spans="1:4" x14ac:dyDescent="0.25">
      <c r="A1816" s="3" t="str">
        <f t="shared" si="28"/>
        <v>ALLE_44617</v>
      </c>
      <c r="B1816" t="s">
        <v>7</v>
      </c>
      <c r="C1816" s="1">
        <v>44617</v>
      </c>
      <c r="D1816">
        <v>115.1</v>
      </c>
    </row>
    <row r="1817" spans="1:4" x14ac:dyDescent="0.25">
      <c r="A1817" s="3" t="str">
        <f t="shared" si="28"/>
        <v>AMAT_44617</v>
      </c>
      <c r="B1817" t="s">
        <v>8</v>
      </c>
      <c r="C1817" s="1">
        <v>44617</v>
      </c>
      <c r="D1817">
        <v>135.72</v>
      </c>
    </row>
    <row r="1818" spans="1:4" x14ac:dyDescent="0.25">
      <c r="A1818" s="3" t="str">
        <f t="shared" si="28"/>
        <v>AMP_44617</v>
      </c>
      <c r="B1818" t="s">
        <v>9</v>
      </c>
      <c r="C1818" s="1">
        <v>44617</v>
      </c>
      <c r="D1818">
        <v>302.77</v>
      </c>
    </row>
    <row r="1819" spans="1:4" x14ac:dyDescent="0.25">
      <c r="A1819" s="3" t="str">
        <f t="shared" si="28"/>
        <v>AMZN_44617</v>
      </c>
      <c r="B1819" t="s">
        <v>10</v>
      </c>
      <c r="C1819" s="1">
        <v>44617</v>
      </c>
      <c r="D1819">
        <v>3075.77</v>
      </c>
    </row>
    <row r="1820" spans="1:4" x14ac:dyDescent="0.25">
      <c r="A1820" s="3" t="str">
        <f t="shared" si="28"/>
        <v>AVB_44617</v>
      </c>
      <c r="B1820" t="s">
        <v>11</v>
      </c>
      <c r="C1820" s="1">
        <v>44617</v>
      </c>
      <c r="D1820">
        <v>244.05</v>
      </c>
    </row>
    <row r="1821" spans="1:4" x14ac:dyDescent="0.25">
      <c r="A1821" s="3" t="str">
        <f t="shared" si="28"/>
        <v>AVY_44617</v>
      </c>
      <c r="B1821" t="s">
        <v>12</v>
      </c>
      <c r="C1821" s="1">
        <v>44617</v>
      </c>
      <c r="D1821">
        <v>179.624</v>
      </c>
    </row>
    <row r="1822" spans="1:4" x14ac:dyDescent="0.25">
      <c r="A1822" s="3" t="str">
        <f t="shared" si="28"/>
        <v>AXP_44617</v>
      </c>
      <c r="B1822" t="s">
        <v>13</v>
      </c>
      <c r="C1822" s="1">
        <v>44617</v>
      </c>
      <c r="D1822">
        <v>193.71</v>
      </c>
    </row>
    <row r="1823" spans="1:4" x14ac:dyDescent="0.25">
      <c r="A1823" s="3" t="str">
        <f t="shared" si="28"/>
        <v>BDX_44617</v>
      </c>
      <c r="B1823" t="s">
        <v>14</v>
      </c>
      <c r="C1823" s="1">
        <v>44617</v>
      </c>
      <c r="D1823">
        <v>272.72000000000003</v>
      </c>
    </row>
    <row r="1824" spans="1:4" x14ac:dyDescent="0.25">
      <c r="A1824" s="3" t="str">
        <f t="shared" si="28"/>
        <v>BF-B_44617</v>
      </c>
      <c r="B1824" t="s">
        <v>15</v>
      </c>
      <c r="C1824" s="1">
        <v>44617</v>
      </c>
      <c r="D1824">
        <v>66.459999999999994</v>
      </c>
    </row>
    <row r="1825" spans="1:4" x14ac:dyDescent="0.25">
      <c r="A1825" s="3" t="str">
        <f t="shared" si="28"/>
        <v>BMY_44617</v>
      </c>
      <c r="B1825" t="s">
        <v>16</v>
      </c>
      <c r="C1825" s="1">
        <v>44617</v>
      </c>
      <c r="D1825">
        <v>68.8</v>
      </c>
    </row>
    <row r="1826" spans="1:4" x14ac:dyDescent="0.25">
      <c r="A1826" s="3" t="str">
        <f t="shared" si="28"/>
        <v>BR_44617</v>
      </c>
      <c r="B1826" t="s">
        <v>17</v>
      </c>
      <c r="C1826" s="1">
        <v>44617</v>
      </c>
      <c r="D1826">
        <v>148.25</v>
      </c>
    </row>
    <row r="1827" spans="1:4" x14ac:dyDescent="0.25">
      <c r="A1827" s="3" t="str">
        <f t="shared" si="28"/>
        <v>CARR_44617</v>
      </c>
      <c r="B1827" t="s">
        <v>18</v>
      </c>
      <c r="C1827" s="1">
        <v>44617</v>
      </c>
      <c r="D1827">
        <v>45.23</v>
      </c>
    </row>
    <row r="1828" spans="1:4" x14ac:dyDescent="0.25">
      <c r="A1828" s="3" t="str">
        <f t="shared" si="28"/>
        <v>CDW_44617</v>
      </c>
      <c r="B1828" t="s">
        <v>19</v>
      </c>
      <c r="C1828" s="1">
        <v>44617</v>
      </c>
      <c r="D1828">
        <v>177.53</v>
      </c>
    </row>
    <row r="1829" spans="1:4" x14ac:dyDescent="0.25">
      <c r="A1829" s="3" t="str">
        <f t="shared" si="28"/>
        <v>CE_44617</v>
      </c>
      <c r="B1829" t="s">
        <v>20</v>
      </c>
      <c r="C1829" s="1">
        <v>44617</v>
      </c>
      <c r="D1829">
        <v>141.28</v>
      </c>
    </row>
    <row r="1830" spans="1:4" x14ac:dyDescent="0.25">
      <c r="A1830" s="3" t="str">
        <f t="shared" si="28"/>
        <v>CHTR_44617</v>
      </c>
      <c r="B1830" t="s">
        <v>21</v>
      </c>
      <c r="C1830" s="1">
        <v>44617</v>
      </c>
      <c r="D1830">
        <v>601.16</v>
      </c>
    </row>
    <row r="1831" spans="1:4" x14ac:dyDescent="0.25">
      <c r="A1831" s="3" t="str">
        <f t="shared" si="28"/>
        <v>CNC_44617</v>
      </c>
      <c r="B1831" t="s">
        <v>22</v>
      </c>
      <c r="C1831" s="1">
        <v>44617</v>
      </c>
      <c r="D1831">
        <v>83.52</v>
      </c>
    </row>
    <row r="1832" spans="1:4" x14ac:dyDescent="0.25">
      <c r="A1832" s="3" t="str">
        <f t="shared" si="28"/>
        <v>CNP_44617</v>
      </c>
      <c r="B1832" t="s">
        <v>23</v>
      </c>
      <c r="C1832" s="1">
        <v>44617</v>
      </c>
      <c r="D1832">
        <v>27.38</v>
      </c>
    </row>
    <row r="1833" spans="1:4" x14ac:dyDescent="0.25">
      <c r="A1833" s="3" t="str">
        <f t="shared" si="28"/>
        <v>COP_44617</v>
      </c>
      <c r="B1833" t="s">
        <v>24</v>
      </c>
      <c r="C1833" s="1">
        <v>44617</v>
      </c>
      <c r="D1833">
        <v>91.27</v>
      </c>
    </row>
    <row r="1834" spans="1:4" x14ac:dyDescent="0.25">
      <c r="A1834" s="3" t="str">
        <f t="shared" si="28"/>
        <v>CTAS_44617</v>
      </c>
      <c r="B1834" t="s">
        <v>25</v>
      </c>
      <c r="C1834" s="1">
        <v>44617</v>
      </c>
      <c r="D1834">
        <v>377.32</v>
      </c>
    </row>
    <row r="1835" spans="1:4" x14ac:dyDescent="0.25">
      <c r="A1835" s="3" t="str">
        <f t="shared" si="28"/>
        <v>CZR_44617</v>
      </c>
      <c r="B1835" t="s">
        <v>26</v>
      </c>
      <c r="C1835" s="1">
        <v>44617</v>
      </c>
      <c r="D1835">
        <v>84.69</v>
      </c>
    </row>
    <row r="1836" spans="1:4" x14ac:dyDescent="0.25">
      <c r="A1836" s="3" t="str">
        <f t="shared" si="28"/>
        <v>DG_44617</v>
      </c>
      <c r="B1836" t="s">
        <v>27</v>
      </c>
      <c r="C1836" s="1">
        <v>44617</v>
      </c>
      <c r="D1836">
        <v>198.99</v>
      </c>
    </row>
    <row r="1837" spans="1:4" x14ac:dyDescent="0.25">
      <c r="A1837" s="3" t="str">
        <f t="shared" si="28"/>
        <v>DPZ_44617</v>
      </c>
      <c r="B1837" t="s">
        <v>28</v>
      </c>
      <c r="C1837" s="1">
        <v>44617</v>
      </c>
      <c r="D1837">
        <v>429.98</v>
      </c>
    </row>
    <row r="1838" spans="1:4" x14ac:dyDescent="0.25">
      <c r="A1838" s="3" t="str">
        <f t="shared" si="28"/>
        <v>DRE_44617</v>
      </c>
      <c r="B1838" t="s">
        <v>29</v>
      </c>
      <c r="C1838" s="1">
        <v>44617</v>
      </c>
      <c r="D1838">
        <v>53.9</v>
      </c>
    </row>
    <row r="1839" spans="1:4" x14ac:dyDescent="0.25">
      <c r="A1839" s="3" t="str">
        <f t="shared" si="28"/>
        <v>DXC_44617</v>
      </c>
      <c r="B1839" t="s">
        <v>30</v>
      </c>
      <c r="C1839" s="1">
        <v>44617</v>
      </c>
      <c r="D1839">
        <v>35.53</v>
      </c>
    </row>
    <row r="1840" spans="1:4" x14ac:dyDescent="0.25">
      <c r="A1840" s="3" t="str">
        <f t="shared" si="28"/>
        <v>EWA_44617</v>
      </c>
      <c r="B1840" t="s">
        <v>31</v>
      </c>
      <c r="C1840" s="1">
        <v>44617</v>
      </c>
      <c r="D1840">
        <v>24.22</v>
      </c>
    </row>
    <row r="1841" spans="1:4" x14ac:dyDescent="0.25">
      <c r="A1841" s="3" t="str">
        <f t="shared" si="28"/>
        <v>EWC_44617</v>
      </c>
      <c r="B1841" t="s">
        <v>32</v>
      </c>
      <c r="C1841" s="1">
        <v>44617</v>
      </c>
      <c r="D1841">
        <v>38.15</v>
      </c>
    </row>
    <row r="1842" spans="1:4" x14ac:dyDescent="0.25">
      <c r="A1842" s="3" t="str">
        <f t="shared" si="28"/>
        <v>EWG_44617</v>
      </c>
      <c r="B1842" t="s">
        <v>33</v>
      </c>
      <c r="C1842" s="1">
        <v>44617</v>
      </c>
      <c r="D1842">
        <v>30.08</v>
      </c>
    </row>
    <row r="1843" spans="1:4" x14ac:dyDescent="0.25">
      <c r="A1843" s="3" t="str">
        <f t="shared" si="28"/>
        <v>EWH_44617</v>
      </c>
      <c r="B1843" t="s">
        <v>34</v>
      </c>
      <c r="C1843" s="1">
        <v>44617</v>
      </c>
      <c r="D1843">
        <v>23.16</v>
      </c>
    </row>
    <row r="1844" spans="1:4" x14ac:dyDescent="0.25">
      <c r="A1844" s="3" t="str">
        <f t="shared" si="28"/>
        <v>EWJ_44617</v>
      </c>
      <c r="B1844" t="s">
        <v>35</v>
      </c>
      <c r="C1844" s="1">
        <v>44617</v>
      </c>
      <c r="D1844">
        <v>63.55</v>
      </c>
    </row>
    <row r="1845" spans="1:4" x14ac:dyDescent="0.25">
      <c r="A1845" s="3" t="str">
        <f t="shared" si="28"/>
        <v>EWL_44617</v>
      </c>
      <c r="B1845" t="s">
        <v>36</v>
      </c>
      <c r="C1845" s="1">
        <v>44617</v>
      </c>
      <c r="D1845">
        <v>48.29</v>
      </c>
    </row>
    <row r="1846" spans="1:4" x14ac:dyDescent="0.25">
      <c r="A1846" s="3" t="str">
        <f t="shared" si="28"/>
        <v>EWQ_44617</v>
      </c>
      <c r="B1846" t="s">
        <v>37</v>
      </c>
      <c r="C1846" s="1">
        <v>44617</v>
      </c>
      <c r="D1846">
        <v>36.659999999999997</v>
      </c>
    </row>
    <row r="1847" spans="1:4" x14ac:dyDescent="0.25">
      <c r="A1847" s="3" t="str">
        <f t="shared" si="28"/>
        <v>EWT_44617</v>
      </c>
      <c r="B1847" t="s">
        <v>38</v>
      </c>
      <c r="C1847" s="1">
        <v>44617</v>
      </c>
      <c r="D1847">
        <v>64.069999999999993</v>
      </c>
    </row>
    <row r="1848" spans="1:4" x14ac:dyDescent="0.25">
      <c r="A1848" s="3" t="str">
        <f t="shared" si="28"/>
        <v>EWU_44617</v>
      </c>
      <c r="B1848" t="s">
        <v>39</v>
      </c>
      <c r="C1848" s="1">
        <v>44617</v>
      </c>
      <c r="D1848">
        <v>34.22</v>
      </c>
    </row>
    <row r="1849" spans="1:4" x14ac:dyDescent="0.25">
      <c r="A1849" s="3" t="str">
        <f t="shared" si="28"/>
        <v>EWY_44617</v>
      </c>
      <c r="B1849" t="s">
        <v>40</v>
      </c>
      <c r="C1849" s="1">
        <v>44617</v>
      </c>
      <c r="D1849">
        <v>72.66</v>
      </c>
    </row>
    <row r="1850" spans="1:4" x14ac:dyDescent="0.25">
      <c r="A1850" s="3" t="str">
        <f t="shared" si="28"/>
        <v>EWZ_44617</v>
      </c>
      <c r="B1850" t="s">
        <v>41</v>
      </c>
      <c r="C1850" s="1">
        <v>44617</v>
      </c>
      <c r="D1850">
        <v>33.06</v>
      </c>
    </row>
    <row r="1851" spans="1:4" x14ac:dyDescent="0.25">
      <c r="A1851" s="3" t="str">
        <f t="shared" si="28"/>
        <v>FB_44617</v>
      </c>
      <c r="B1851" t="s">
        <v>42</v>
      </c>
      <c r="C1851" s="1">
        <v>44617</v>
      </c>
      <c r="D1851">
        <v>210.48</v>
      </c>
    </row>
    <row r="1852" spans="1:4" x14ac:dyDescent="0.25">
      <c r="A1852" s="3" t="str">
        <f t="shared" si="28"/>
        <v>FTV_44617</v>
      </c>
      <c r="B1852" t="s">
        <v>43</v>
      </c>
      <c r="C1852" s="1">
        <v>44617</v>
      </c>
      <c r="D1852">
        <v>65.489999999999995</v>
      </c>
    </row>
    <row r="1853" spans="1:4" x14ac:dyDescent="0.25">
      <c r="A1853" s="3" t="str">
        <f t="shared" si="28"/>
        <v>GOOG_44617</v>
      </c>
      <c r="B1853" t="s">
        <v>44</v>
      </c>
      <c r="C1853" s="1">
        <v>44617</v>
      </c>
      <c r="D1853">
        <v>2690.39</v>
      </c>
    </row>
    <row r="1854" spans="1:4" x14ac:dyDescent="0.25">
      <c r="A1854" s="3" t="str">
        <f t="shared" si="28"/>
        <v>GPC_44617</v>
      </c>
      <c r="B1854" t="s">
        <v>45</v>
      </c>
      <c r="C1854" s="1">
        <v>44617</v>
      </c>
      <c r="D1854">
        <v>122.57599999999999</v>
      </c>
    </row>
    <row r="1855" spans="1:4" x14ac:dyDescent="0.25">
      <c r="A1855" s="3" t="str">
        <f t="shared" si="28"/>
        <v>GSG_44617</v>
      </c>
      <c r="B1855" t="s">
        <v>46</v>
      </c>
      <c r="C1855" s="1">
        <v>44617</v>
      </c>
      <c r="D1855">
        <v>20.23</v>
      </c>
    </row>
    <row r="1856" spans="1:4" x14ac:dyDescent="0.25">
      <c r="A1856" s="3" t="str">
        <f t="shared" si="28"/>
        <v>HIG_44617</v>
      </c>
      <c r="B1856" t="s">
        <v>47</v>
      </c>
      <c r="C1856" s="1">
        <v>44617</v>
      </c>
      <c r="D1856">
        <v>70.355000000000004</v>
      </c>
    </row>
    <row r="1857" spans="1:4" x14ac:dyDescent="0.25">
      <c r="A1857" s="3" t="str">
        <f t="shared" si="28"/>
        <v>HIGH.L_44617</v>
      </c>
      <c r="B1857" t="s">
        <v>48</v>
      </c>
      <c r="C1857" s="1">
        <v>44617</v>
      </c>
      <c r="D1857">
        <v>5.35</v>
      </c>
    </row>
    <row r="1858" spans="1:4" x14ac:dyDescent="0.25">
      <c r="A1858" s="3" t="str">
        <f t="shared" si="28"/>
        <v>HST_44617</v>
      </c>
      <c r="B1858" t="s">
        <v>49</v>
      </c>
      <c r="C1858" s="1">
        <v>44617</v>
      </c>
      <c r="D1858">
        <v>18.75</v>
      </c>
    </row>
    <row r="1859" spans="1:4" x14ac:dyDescent="0.25">
      <c r="A1859" s="3" t="str">
        <f t="shared" ref="A1859:A1922" si="29">CONCATENATE(B1859,"_",C1859)</f>
        <v>HYG_44617</v>
      </c>
      <c r="B1859" t="s">
        <v>50</v>
      </c>
      <c r="C1859" s="1">
        <v>44617</v>
      </c>
      <c r="D1859">
        <v>83.302999999999997</v>
      </c>
    </row>
    <row r="1860" spans="1:4" x14ac:dyDescent="0.25">
      <c r="A1860" s="3" t="str">
        <f t="shared" si="29"/>
        <v>IAU_44617</v>
      </c>
      <c r="B1860" t="s">
        <v>51</v>
      </c>
      <c r="C1860" s="1">
        <v>44617</v>
      </c>
      <c r="D1860">
        <v>35.96</v>
      </c>
    </row>
    <row r="1861" spans="1:4" x14ac:dyDescent="0.25">
      <c r="A1861" s="3" t="str">
        <f t="shared" si="29"/>
        <v>ICLN_44617</v>
      </c>
      <c r="B1861" t="s">
        <v>52</v>
      </c>
      <c r="C1861" s="1">
        <v>44617</v>
      </c>
      <c r="D1861">
        <v>19.440000000000001</v>
      </c>
    </row>
    <row r="1862" spans="1:4" x14ac:dyDescent="0.25">
      <c r="A1862" s="3" t="str">
        <f t="shared" si="29"/>
        <v>IEAA.L_44617</v>
      </c>
      <c r="B1862" t="s">
        <v>53</v>
      </c>
      <c r="C1862" s="1">
        <v>44617</v>
      </c>
      <c r="D1862">
        <v>5.1219999999999999</v>
      </c>
    </row>
    <row r="1863" spans="1:4" x14ac:dyDescent="0.25">
      <c r="A1863" s="3" t="str">
        <f t="shared" si="29"/>
        <v>IEF_44617</v>
      </c>
      <c r="B1863" t="s">
        <v>54</v>
      </c>
      <c r="C1863" s="1">
        <v>44617</v>
      </c>
      <c r="D1863">
        <v>110.76</v>
      </c>
    </row>
    <row r="1864" spans="1:4" x14ac:dyDescent="0.25">
      <c r="A1864" s="3" t="str">
        <f t="shared" si="29"/>
        <v>IEFM.L_44617</v>
      </c>
      <c r="B1864" t="s">
        <v>55</v>
      </c>
      <c r="C1864" s="1">
        <v>44617</v>
      </c>
      <c r="D1864">
        <v>748</v>
      </c>
    </row>
    <row r="1865" spans="1:4" x14ac:dyDescent="0.25">
      <c r="A1865" s="3" t="str">
        <f t="shared" si="29"/>
        <v>IEMG_44617</v>
      </c>
      <c r="B1865" t="s">
        <v>56</v>
      </c>
      <c r="C1865" s="1">
        <v>44617</v>
      </c>
      <c r="D1865">
        <v>57.93</v>
      </c>
    </row>
    <row r="1866" spans="1:4" x14ac:dyDescent="0.25">
      <c r="A1866" s="3" t="str">
        <f t="shared" si="29"/>
        <v>IEUS_44617</v>
      </c>
      <c r="B1866" t="s">
        <v>57</v>
      </c>
      <c r="C1866" s="1">
        <v>44617</v>
      </c>
      <c r="D1866">
        <v>61.84</v>
      </c>
    </row>
    <row r="1867" spans="1:4" x14ac:dyDescent="0.25">
      <c r="A1867" s="3" t="str">
        <f t="shared" si="29"/>
        <v>IEVL.L_44617</v>
      </c>
      <c r="B1867" t="s">
        <v>58</v>
      </c>
      <c r="C1867" s="1">
        <v>44617</v>
      </c>
      <c r="D1867">
        <v>7.34</v>
      </c>
    </row>
    <row r="1868" spans="1:4" x14ac:dyDescent="0.25">
      <c r="A1868" s="3" t="str">
        <f t="shared" si="29"/>
        <v>IGF_44617</v>
      </c>
      <c r="B1868" t="s">
        <v>59</v>
      </c>
      <c r="C1868" s="1">
        <v>44617</v>
      </c>
      <c r="D1868">
        <v>47.85</v>
      </c>
    </row>
    <row r="1869" spans="1:4" x14ac:dyDescent="0.25">
      <c r="A1869" s="3" t="str">
        <f t="shared" si="29"/>
        <v>INDA_44617</v>
      </c>
      <c r="B1869" t="s">
        <v>60</v>
      </c>
      <c r="C1869" s="1">
        <v>44617</v>
      </c>
      <c r="D1869">
        <v>44.1</v>
      </c>
    </row>
    <row r="1870" spans="1:4" x14ac:dyDescent="0.25">
      <c r="A1870" s="3" t="str">
        <f t="shared" si="29"/>
        <v>IUMO.L_44617</v>
      </c>
      <c r="B1870" t="s">
        <v>61</v>
      </c>
      <c r="C1870" s="1">
        <v>44617</v>
      </c>
      <c r="D1870">
        <v>10.85</v>
      </c>
    </row>
    <row r="1871" spans="1:4" x14ac:dyDescent="0.25">
      <c r="A1871" s="3" t="str">
        <f t="shared" si="29"/>
        <v>IUVL.L_44617</v>
      </c>
      <c r="B1871" t="s">
        <v>62</v>
      </c>
      <c r="C1871" s="1">
        <v>44617</v>
      </c>
      <c r="D1871">
        <v>9.0719999999999992</v>
      </c>
    </row>
    <row r="1872" spans="1:4" x14ac:dyDescent="0.25">
      <c r="A1872" s="3" t="str">
        <f t="shared" si="29"/>
        <v>IVV_44617</v>
      </c>
      <c r="B1872" t="s">
        <v>63</v>
      </c>
      <c r="C1872" s="1">
        <v>44617</v>
      </c>
      <c r="D1872">
        <v>439.61</v>
      </c>
    </row>
    <row r="1873" spans="1:4" x14ac:dyDescent="0.25">
      <c r="A1873" s="3" t="str">
        <f t="shared" si="29"/>
        <v>IWM_44617</v>
      </c>
      <c r="B1873" t="s">
        <v>64</v>
      </c>
      <c r="C1873" s="1">
        <v>44617</v>
      </c>
      <c r="D1873">
        <v>202.5</v>
      </c>
    </row>
    <row r="1874" spans="1:4" x14ac:dyDescent="0.25">
      <c r="A1874" s="3" t="str">
        <f t="shared" si="29"/>
        <v>IXN_44617</v>
      </c>
      <c r="B1874" t="s">
        <v>65</v>
      </c>
      <c r="C1874" s="1">
        <v>44617</v>
      </c>
      <c r="D1874">
        <v>56.65</v>
      </c>
    </row>
    <row r="1875" spans="1:4" x14ac:dyDescent="0.25">
      <c r="A1875" s="3" t="str">
        <f t="shared" si="29"/>
        <v>JPEA.L_44617</v>
      </c>
      <c r="B1875" t="s">
        <v>66</v>
      </c>
      <c r="C1875" s="1">
        <v>44617</v>
      </c>
      <c r="D1875">
        <v>5.516</v>
      </c>
    </row>
    <row r="1876" spans="1:4" x14ac:dyDescent="0.25">
      <c r="A1876" s="3" t="str">
        <f t="shared" si="29"/>
        <v>JPM_44617</v>
      </c>
      <c r="B1876" t="s">
        <v>67</v>
      </c>
      <c r="C1876" s="1">
        <v>44617</v>
      </c>
      <c r="D1876">
        <v>147.97</v>
      </c>
    </row>
    <row r="1877" spans="1:4" x14ac:dyDescent="0.25">
      <c r="A1877" s="3" t="str">
        <f t="shared" si="29"/>
        <v>KR_44617</v>
      </c>
      <c r="B1877" t="s">
        <v>68</v>
      </c>
      <c r="C1877" s="1">
        <v>44617</v>
      </c>
      <c r="D1877">
        <v>46.46</v>
      </c>
    </row>
    <row r="1878" spans="1:4" x14ac:dyDescent="0.25">
      <c r="A1878" s="3" t="str">
        <f t="shared" si="29"/>
        <v>LQD_44617</v>
      </c>
      <c r="B1878" t="s">
        <v>69</v>
      </c>
      <c r="C1878" s="1">
        <v>44617</v>
      </c>
      <c r="D1878">
        <v>123.227</v>
      </c>
    </row>
    <row r="1879" spans="1:4" x14ac:dyDescent="0.25">
      <c r="A1879" s="3" t="str">
        <f t="shared" si="29"/>
        <v>MCHI_44617</v>
      </c>
      <c r="B1879" t="s">
        <v>70</v>
      </c>
      <c r="C1879" s="1">
        <v>44617</v>
      </c>
      <c r="D1879">
        <v>59.27</v>
      </c>
    </row>
    <row r="1880" spans="1:4" x14ac:dyDescent="0.25">
      <c r="A1880" s="3" t="str">
        <f t="shared" si="29"/>
        <v>MVEU.L_44617</v>
      </c>
      <c r="B1880" t="s">
        <v>71</v>
      </c>
      <c r="C1880" s="1">
        <v>44617</v>
      </c>
      <c r="D1880">
        <v>52.02</v>
      </c>
    </row>
    <row r="1881" spans="1:4" x14ac:dyDescent="0.25">
      <c r="A1881" s="3" t="str">
        <f t="shared" si="29"/>
        <v>OGN_44617</v>
      </c>
      <c r="B1881" t="s">
        <v>72</v>
      </c>
      <c r="C1881" s="1">
        <v>44617</v>
      </c>
      <c r="D1881">
        <v>37.57</v>
      </c>
    </row>
    <row r="1882" spans="1:4" x14ac:dyDescent="0.25">
      <c r="A1882" s="3" t="str">
        <f t="shared" si="29"/>
        <v>PG_44617</v>
      </c>
      <c r="B1882" t="s">
        <v>73</v>
      </c>
      <c r="C1882" s="1">
        <v>44617</v>
      </c>
      <c r="D1882">
        <v>158.24</v>
      </c>
    </row>
    <row r="1883" spans="1:4" x14ac:dyDescent="0.25">
      <c r="A1883" s="3" t="str">
        <f t="shared" si="29"/>
        <v>PPL_44617</v>
      </c>
      <c r="B1883" t="s">
        <v>74</v>
      </c>
      <c r="C1883" s="1">
        <v>44617</v>
      </c>
      <c r="D1883">
        <v>26.43</v>
      </c>
    </row>
    <row r="1884" spans="1:4" x14ac:dyDescent="0.25">
      <c r="A1884" s="3" t="str">
        <f t="shared" si="29"/>
        <v>PRU_44617</v>
      </c>
      <c r="B1884" t="s">
        <v>75</v>
      </c>
      <c r="C1884" s="1">
        <v>44617</v>
      </c>
      <c r="D1884">
        <v>112.8</v>
      </c>
    </row>
    <row r="1885" spans="1:4" x14ac:dyDescent="0.25">
      <c r="A1885" s="3" t="str">
        <f t="shared" si="29"/>
        <v>PYPL_44617</v>
      </c>
      <c r="B1885" t="s">
        <v>76</v>
      </c>
      <c r="C1885" s="1">
        <v>44617</v>
      </c>
      <c r="D1885">
        <v>110.94</v>
      </c>
    </row>
    <row r="1886" spans="1:4" x14ac:dyDescent="0.25">
      <c r="A1886" s="3" t="str">
        <f t="shared" si="29"/>
        <v>RE_44617</v>
      </c>
      <c r="B1886" t="s">
        <v>77</v>
      </c>
      <c r="C1886" s="1">
        <v>44617</v>
      </c>
      <c r="D1886">
        <v>302.32</v>
      </c>
    </row>
    <row r="1887" spans="1:4" x14ac:dyDescent="0.25">
      <c r="A1887" s="3" t="str">
        <f t="shared" si="29"/>
        <v>REET_44617</v>
      </c>
      <c r="B1887" t="s">
        <v>78</v>
      </c>
      <c r="C1887" s="1">
        <v>44617</v>
      </c>
      <c r="D1887">
        <v>28.28</v>
      </c>
    </row>
    <row r="1888" spans="1:4" x14ac:dyDescent="0.25">
      <c r="A1888" s="3" t="str">
        <f t="shared" si="29"/>
        <v>ROL_44617</v>
      </c>
      <c r="B1888" t="s">
        <v>79</v>
      </c>
      <c r="C1888" s="1">
        <v>44617</v>
      </c>
      <c r="D1888">
        <v>32.130000000000003</v>
      </c>
    </row>
    <row r="1889" spans="1:4" x14ac:dyDescent="0.25">
      <c r="A1889" s="3" t="str">
        <f t="shared" si="29"/>
        <v>ROST_44617</v>
      </c>
      <c r="B1889" t="s">
        <v>80</v>
      </c>
      <c r="C1889" s="1">
        <v>44617</v>
      </c>
      <c r="D1889">
        <v>92.73</v>
      </c>
    </row>
    <row r="1890" spans="1:4" x14ac:dyDescent="0.25">
      <c r="A1890" s="3" t="str">
        <f t="shared" si="29"/>
        <v>SEGA.L_44617</v>
      </c>
      <c r="B1890" t="s">
        <v>81</v>
      </c>
      <c r="C1890" s="1">
        <v>44617</v>
      </c>
      <c r="D1890">
        <v>105.44</v>
      </c>
    </row>
    <row r="1891" spans="1:4" x14ac:dyDescent="0.25">
      <c r="A1891" s="3" t="str">
        <f t="shared" si="29"/>
        <v>SHY_44617</v>
      </c>
      <c r="B1891" t="s">
        <v>82</v>
      </c>
      <c r="C1891" s="1">
        <v>44617</v>
      </c>
      <c r="D1891">
        <v>84.385000000000005</v>
      </c>
    </row>
    <row r="1892" spans="1:4" x14ac:dyDescent="0.25">
      <c r="A1892" s="3" t="str">
        <f t="shared" si="29"/>
        <v>SLV_44617</v>
      </c>
      <c r="B1892" t="s">
        <v>83</v>
      </c>
      <c r="C1892" s="1">
        <v>44617</v>
      </c>
      <c r="D1892">
        <v>22.4</v>
      </c>
    </row>
    <row r="1893" spans="1:4" x14ac:dyDescent="0.25">
      <c r="A1893" s="3" t="str">
        <f t="shared" si="29"/>
        <v>SPMV.L_44617</v>
      </c>
      <c r="B1893" t="s">
        <v>84</v>
      </c>
      <c r="C1893" s="1">
        <v>44617</v>
      </c>
      <c r="D1893">
        <v>77.900000000000006</v>
      </c>
    </row>
    <row r="1894" spans="1:4" x14ac:dyDescent="0.25">
      <c r="A1894" s="3" t="str">
        <f t="shared" si="29"/>
        <v>TLT_44617</v>
      </c>
      <c r="B1894" t="s">
        <v>85</v>
      </c>
      <c r="C1894" s="1">
        <v>44617</v>
      </c>
      <c r="D1894">
        <v>136.68899999999999</v>
      </c>
    </row>
    <row r="1895" spans="1:4" x14ac:dyDescent="0.25">
      <c r="A1895" s="3" t="str">
        <f t="shared" si="29"/>
        <v>UNH_44617</v>
      </c>
      <c r="B1895" t="s">
        <v>86</v>
      </c>
      <c r="C1895" s="1">
        <v>44617</v>
      </c>
      <c r="D1895">
        <v>475.75</v>
      </c>
    </row>
    <row r="1896" spans="1:4" x14ac:dyDescent="0.25">
      <c r="A1896" s="3" t="str">
        <f t="shared" si="29"/>
        <v>URI_44617</v>
      </c>
      <c r="B1896" t="s">
        <v>87</v>
      </c>
      <c r="C1896" s="1">
        <v>44617</v>
      </c>
      <c r="D1896">
        <v>316.31</v>
      </c>
    </row>
    <row r="1897" spans="1:4" x14ac:dyDescent="0.25">
      <c r="A1897" s="3" t="str">
        <f t="shared" si="29"/>
        <v>V_44617</v>
      </c>
      <c r="B1897" t="s">
        <v>88</v>
      </c>
      <c r="C1897" s="1">
        <v>44617</v>
      </c>
      <c r="D1897">
        <v>219.27</v>
      </c>
    </row>
    <row r="1898" spans="1:4" x14ac:dyDescent="0.25">
      <c r="A1898" s="3" t="str">
        <f t="shared" si="29"/>
        <v>VRSK_44617</v>
      </c>
      <c r="B1898" t="s">
        <v>89</v>
      </c>
      <c r="C1898" s="1">
        <v>44617</v>
      </c>
      <c r="D1898">
        <v>179.54</v>
      </c>
    </row>
    <row r="1899" spans="1:4" x14ac:dyDescent="0.25">
      <c r="A1899" s="3" t="str">
        <f t="shared" si="29"/>
        <v>VXX_44617</v>
      </c>
      <c r="B1899" t="s">
        <v>90</v>
      </c>
      <c r="C1899" s="1">
        <v>44617</v>
      </c>
      <c r="D1899">
        <v>22.95</v>
      </c>
    </row>
    <row r="1900" spans="1:4" x14ac:dyDescent="0.25">
      <c r="A1900" s="3" t="str">
        <f t="shared" si="29"/>
        <v>WRK_44617</v>
      </c>
      <c r="B1900" t="s">
        <v>91</v>
      </c>
      <c r="C1900" s="1">
        <v>44617</v>
      </c>
      <c r="D1900">
        <v>46.24</v>
      </c>
    </row>
    <row r="1901" spans="1:4" x14ac:dyDescent="0.25">
      <c r="A1901" s="3" t="str">
        <f t="shared" si="29"/>
        <v>XLB_44617</v>
      </c>
      <c r="B1901" t="s">
        <v>92</v>
      </c>
      <c r="C1901" s="1">
        <v>44617</v>
      </c>
      <c r="D1901">
        <v>84.34</v>
      </c>
    </row>
    <row r="1902" spans="1:4" x14ac:dyDescent="0.25">
      <c r="A1902" s="3" t="str">
        <f t="shared" si="29"/>
        <v>XLC_44617</v>
      </c>
      <c r="B1902" t="s">
        <v>93</v>
      </c>
      <c r="C1902" s="1">
        <v>44617</v>
      </c>
      <c r="D1902">
        <v>68.53</v>
      </c>
    </row>
    <row r="1903" spans="1:4" x14ac:dyDescent="0.25">
      <c r="A1903" s="3" t="str">
        <f t="shared" si="29"/>
        <v>XLE_44617</v>
      </c>
      <c r="B1903" t="s">
        <v>94</v>
      </c>
      <c r="C1903" s="1">
        <v>44617</v>
      </c>
      <c r="D1903">
        <v>68.88</v>
      </c>
    </row>
    <row r="1904" spans="1:4" x14ac:dyDescent="0.25">
      <c r="A1904" s="3" t="str">
        <f t="shared" si="29"/>
        <v>XLF_44617</v>
      </c>
      <c r="B1904" t="s">
        <v>95</v>
      </c>
      <c r="C1904" s="1">
        <v>44617</v>
      </c>
      <c r="D1904">
        <v>39.1</v>
      </c>
    </row>
    <row r="1905" spans="1:4" x14ac:dyDescent="0.25">
      <c r="A1905" s="3" t="str">
        <f t="shared" si="29"/>
        <v>XLI_44617</v>
      </c>
      <c r="B1905" t="s">
        <v>96</v>
      </c>
      <c r="C1905" s="1">
        <v>44617</v>
      </c>
      <c r="D1905">
        <v>99.13</v>
      </c>
    </row>
    <row r="1906" spans="1:4" x14ac:dyDescent="0.25">
      <c r="A1906" s="3" t="str">
        <f t="shared" si="29"/>
        <v>XLK_44617</v>
      </c>
      <c r="B1906" t="s">
        <v>97</v>
      </c>
      <c r="C1906" s="1">
        <v>44617</v>
      </c>
      <c r="D1906">
        <v>154.35</v>
      </c>
    </row>
    <row r="1907" spans="1:4" x14ac:dyDescent="0.25">
      <c r="A1907" s="3" t="str">
        <f t="shared" si="29"/>
        <v>XLP_44617</v>
      </c>
      <c r="B1907" t="s">
        <v>98</v>
      </c>
      <c r="C1907" s="1">
        <v>44617</v>
      </c>
      <c r="D1907">
        <v>75.91</v>
      </c>
    </row>
    <row r="1908" spans="1:4" x14ac:dyDescent="0.25">
      <c r="A1908" s="3" t="str">
        <f t="shared" si="29"/>
        <v>XLU_44617</v>
      </c>
      <c r="B1908" t="s">
        <v>99</v>
      </c>
      <c r="C1908" s="1">
        <v>44617</v>
      </c>
      <c r="D1908">
        <v>67.58</v>
      </c>
    </row>
    <row r="1909" spans="1:4" x14ac:dyDescent="0.25">
      <c r="A1909" s="3" t="str">
        <f t="shared" si="29"/>
        <v>XLV_44617</v>
      </c>
      <c r="B1909" t="s">
        <v>100</v>
      </c>
      <c r="C1909" s="1">
        <v>44617</v>
      </c>
      <c r="D1909">
        <v>130.94999999999999</v>
      </c>
    </row>
    <row r="1910" spans="1:4" x14ac:dyDescent="0.25">
      <c r="A1910" s="3" t="str">
        <f t="shared" si="29"/>
        <v>XLY_44617</v>
      </c>
      <c r="B1910" t="s">
        <v>101</v>
      </c>
      <c r="C1910" s="1">
        <v>44617</v>
      </c>
      <c r="D1910">
        <v>176.19</v>
      </c>
    </row>
    <row r="1911" spans="1:4" x14ac:dyDescent="0.25">
      <c r="A1911" s="3" t="str">
        <f t="shared" si="29"/>
        <v>XOM_44617</v>
      </c>
      <c r="B1911" t="s">
        <v>102</v>
      </c>
      <c r="C1911" s="1">
        <v>44617</v>
      </c>
      <c r="D1911">
        <v>77.84</v>
      </c>
    </row>
    <row r="1912" spans="1:4" x14ac:dyDescent="0.25">
      <c r="A1912" s="3" t="str">
        <f t="shared" si="29"/>
        <v>ABBV_44620</v>
      </c>
      <c r="B1912" t="s">
        <v>3</v>
      </c>
      <c r="C1912" s="1">
        <v>44620</v>
      </c>
      <c r="D1912">
        <v>147.77000000000001</v>
      </c>
    </row>
    <row r="1913" spans="1:4" x14ac:dyDescent="0.25">
      <c r="A1913" s="3" t="str">
        <f t="shared" si="29"/>
        <v>ACN_44620</v>
      </c>
      <c r="B1913" t="s">
        <v>4</v>
      </c>
      <c r="C1913" s="1">
        <v>44620</v>
      </c>
      <c r="D1913">
        <v>316.02</v>
      </c>
    </row>
    <row r="1914" spans="1:4" x14ac:dyDescent="0.25">
      <c r="A1914" s="3" t="str">
        <f t="shared" si="29"/>
        <v>AEP_44620</v>
      </c>
      <c r="B1914" t="s">
        <v>5</v>
      </c>
      <c r="C1914" s="1">
        <v>44620</v>
      </c>
      <c r="D1914">
        <v>90.65</v>
      </c>
    </row>
    <row r="1915" spans="1:4" x14ac:dyDescent="0.25">
      <c r="A1915" s="3" t="str">
        <f t="shared" si="29"/>
        <v>AIZ_44620</v>
      </c>
      <c r="B1915" t="s">
        <v>6</v>
      </c>
      <c r="C1915" s="1">
        <v>44620</v>
      </c>
      <c r="D1915">
        <v>169.71</v>
      </c>
    </row>
    <row r="1916" spans="1:4" x14ac:dyDescent="0.25">
      <c r="A1916" s="3" t="str">
        <f t="shared" si="29"/>
        <v>ALLE_44620</v>
      </c>
      <c r="B1916" t="s">
        <v>7</v>
      </c>
      <c r="C1916" s="1">
        <v>44620</v>
      </c>
      <c r="D1916">
        <v>114.52</v>
      </c>
    </row>
    <row r="1917" spans="1:4" x14ac:dyDescent="0.25">
      <c r="A1917" s="3" t="str">
        <f t="shared" si="29"/>
        <v>AMAT_44620</v>
      </c>
      <c r="B1917" t="s">
        <v>8</v>
      </c>
      <c r="C1917" s="1">
        <v>44620</v>
      </c>
      <c r="D1917">
        <v>134.19999999999999</v>
      </c>
    </row>
    <row r="1918" spans="1:4" x14ac:dyDescent="0.25">
      <c r="A1918" s="3" t="str">
        <f t="shared" si="29"/>
        <v>AMP_44620</v>
      </c>
      <c r="B1918" t="s">
        <v>9</v>
      </c>
      <c r="C1918" s="1">
        <v>44620</v>
      </c>
      <c r="D1918">
        <v>299.79000000000002</v>
      </c>
    </row>
    <row r="1919" spans="1:4" x14ac:dyDescent="0.25">
      <c r="A1919" s="3" t="str">
        <f t="shared" si="29"/>
        <v>AMZN_44620</v>
      </c>
      <c r="B1919" t="s">
        <v>10</v>
      </c>
      <c r="C1919" s="1">
        <v>44620</v>
      </c>
      <c r="D1919">
        <v>3071.26</v>
      </c>
    </row>
    <row r="1920" spans="1:4" x14ac:dyDescent="0.25">
      <c r="A1920" s="3" t="str">
        <f t="shared" si="29"/>
        <v>AVB_44620</v>
      </c>
      <c r="B1920" t="s">
        <v>11</v>
      </c>
      <c r="C1920" s="1">
        <v>44620</v>
      </c>
      <c r="D1920">
        <v>238.59</v>
      </c>
    </row>
    <row r="1921" spans="1:4" x14ac:dyDescent="0.25">
      <c r="A1921" s="3" t="str">
        <f t="shared" si="29"/>
        <v>AVY_44620</v>
      </c>
      <c r="B1921" t="s">
        <v>12</v>
      </c>
      <c r="C1921" s="1">
        <v>44620</v>
      </c>
      <c r="D1921">
        <v>175.52</v>
      </c>
    </row>
    <row r="1922" spans="1:4" x14ac:dyDescent="0.25">
      <c r="A1922" s="3" t="str">
        <f t="shared" si="29"/>
        <v>AXP_44620</v>
      </c>
      <c r="B1922" t="s">
        <v>13</v>
      </c>
      <c r="C1922" s="1">
        <v>44620</v>
      </c>
      <c r="D1922">
        <v>194.54</v>
      </c>
    </row>
    <row r="1923" spans="1:4" x14ac:dyDescent="0.25">
      <c r="A1923" s="3" t="str">
        <f t="shared" ref="A1923:A1986" si="30">CONCATENATE(B1923,"_",C1923)</f>
        <v>BDX_44620</v>
      </c>
      <c r="B1923" t="s">
        <v>14</v>
      </c>
      <c r="C1923" s="1">
        <v>44620</v>
      </c>
      <c r="D1923">
        <v>271.27999999999997</v>
      </c>
    </row>
    <row r="1924" spans="1:4" x14ac:dyDescent="0.25">
      <c r="A1924" s="3" t="str">
        <f t="shared" si="30"/>
        <v>BF-B_44620</v>
      </c>
      <c r="B1924" t="s">
        <v>15</v>
      </c>
      <c r="C1924" s="1">
        <v>44620</v>
      </c>
      <c r="D1924">
        <v>65.23</v>
      </c>
    </row>
    <row r="1925" spans="1:4" x14ac:dyDescent="0.25">
      <c r="A1925" s="3" t="str">
        <f t="shared" si="30"/>
        <v>BMY_44620</v>
      </c>
      <c r="B1925" t="s">
        <v>16</v>
      </c>
      <c r="C1925" s="1">
        <v>44620</v>
      </c>
      <c r="D1925">
        <v>68.67</v>
      </c>
    </row>
    <row r="1926" spans="1:4" x14ac:dyDescent="0.25">
      <c r="A1926" s="3" t="str">
        <f t="shared" si="30"/>
        <v>BR_44620</v>
      </c>
      <c r="B1926" t="s">
        <v>17</v>
      </c>
      <c r="C1926" s="1">
        <v>44620</v>
      </c>
      <c r="D1926">
        <v>146.21</v>
      </c>
    </row>
    <row r="1927" spans="1:4" x14ac:dyDescent="0.25">
      <c r="A1927" s="3" t="str">
        <f t="shared" si="30"/>
        <v>CARR_44620</v>
      </c>
      <c r="B1927" t="s">
        <v>18</v>
      </c>
      <c r="C1927" s="1">
        <v>44620</v>
      </c>
      <c r="D1927">
        <v>44.88</v>
      </c>
    </row>
    <row r="1928" spans="1:4" x14ac:dyDescent="0.25">
      <c r="A1928" s="3" t="str">
        <f t="shared" si="30"/>
        <v>CDW_44620</v>
      </c>
      <c r="B1928" t="s">
        <v>19</v>
      </c>
      <c r="C1928" s="1">
        <v>44620</v>
      </c>
      <c r="D1928">
        <v>172.46</v>
      </c>
    </row>
    <row r="1929" spans="1:4" x14ac:dyDescent="0.25">
      <c r="A1929" s="3" t="str">
        <f t="shared" si="30"/>
        <v>CE_44620</v>
      </c>
      <c r="B1929" t="s">
        <v>20</v>
      </c>
      <c r="C1929" s="1">
        <v>44620</v>
      </c>
      <c r="D1929">
        <v>139.28</v>
      </c>
    </row>
    <row r="1930" spans="1:4" x14ac:dyDescent="0.25">
      <c r="A1930" s="3" t="str">
        <f t="shared" si="30"/>
        <v>CHTR_44620</v>
      </c>
      <c r="B1930" t="s">
        <v>21</v>
      </c>
      <c r="C1930" s="1">
        <v>44620</v>
      </c>
      <c r="D1930">
        <v>601.78</v>
      </c>
    </row>
    <row r="1931" spans="1:4" x14ac:dyDescent="0.25">
      <c r="A1931" s="3" t="str">
        <f t="shared" si="30"/>
        <v>CNC_44620</v>
      </c>
      <c r="B1931" t="s">
        <v>22</v>
      </c>
      <c r="C1931" s="1">
        <v>44620</v>
      </c>
      <c r="D1931">
        <v>82.62</v>
      </c>
    </row>
    <row r="1932" spans="1:4" x14ac:dyDescent="0.25">
      <c r="A1932" s="3" t="str">
        <f t="shared" si="30"/>
        <v>CNP_44620</v>
      </c>
      <c r="B1932" t="s">
        <v>23</v>
      </c>
      <c r="C1932" s="1">
        <v>44620</v>
      </c>
      <c r="D1932">
        <v>27.35</v>
      </c>
    </row>
    <row r="1933" spans="1:4" x14ac:dyDescent="0.25">
      <c r="A1933" s="3" t="str">
        <f t="shared" si="30"/>
        <v>COP_44620</v>
      </c>
      <c r="B1933" t="s">
        <v>24</v>
      </c>
      <c r="C1933" s="1">
        <v>44620</v>
      </c>
      <c r="D1933">
        <v>94.86</v>
      </c>
    </row>
    <row r="1934" spans="1:4" x14ac:dyDescent="0.25">
      <c r="A1934" s="3" t="str">
        <f t="shared" si="30"/>
        <v>CTAS_44620</v>
      </c>
      <c r="B1934" t="s">
        <v>25</v>
      </c>
      <c r="C1934" s="1">
        <v>44620</v>
      </c>
      <c r="D1934">
        <v>375.32</v>
      </c>
    </row>
    <row r="1935" spans="1:4" x14ac:dyDescent="0.25">
      <c r="A1935" s="3" t="str">
        <f t="shared" si="30"/>
        <v>CZR_44620</v>
      </c>
      <c r="B1935" t="s">
        <v>26</v>
      </c>
      <c r="C1935" s="1">
        <v>44620</v>
      </c>
      <c r="D1935">
        <v>84.19</v>
      </c>
    </row>
    <row r="1936" spans="1:4" x14ac:dyDescent="0.25">
      <c r="A1936" s="3" t="str">
        <f t="shared" si="30"/>
        <v>DG_44620</v>
      </c>
      <c r="B1936" t="s">
        <v>27</v>
      </c>
      <c r="C1936" s="1">
        <v>44620</v>
      </c>
      <c r="D1936">
        <v>198.34</v>
      </c>
    </row>
    <row r="1937" spans="1:4" x14ac:dyDescent="0.25">
      <c r="A1937" s="3" t="str">
        <f t="shared" si="30"/>
        <v>DPZ_44620</v>
      </c>
      <c r="B1937" t="s">
        <v>28</v>
      </c>
      <c r="C1937" s="1">
        <v>44620</v>
      </c>
      <c r="D1937">
        <v>432.21</v>
      </c>
    </row>
    <row r="1938" spans="1:4" x14ac:dyDescent="0.25">
      <c r="A1938" s="3" t="str">
        <f t="shared" si="30"/>
        <v>DRE_44620</v>
      </c>
      <c r="B1938" t="s">
        <v>29</v>
      </c>
      <c r="C1938" s="1">
        <v>44620</v>
      </c>
      <c r="D1938">
        <v>53</v>
      </c>
    </row>
    <row r="1939" spans="1:4" x14ac:dyDescent="0.25">
      <c r="A1939" s="3" t="str">
        <f t="shared" si="30"/>
        <v>DXC_44620</v>
      </c>
      <c r="B1939" t="s">
        <v>30</v>
      </c>
      <c r="C1939" s="1">
        <v>44620</v>
      </c>
      <c r="D1939">
        <v>34.03</v>
      </c>
    </row>
    <row r="1940" spans="1:4" x14ac:dyDescent="0.25">
      <c r="A1940" s="3" t="str">
        <f t="shared" si="30"/>
        <v>EWA_44620</v>
      </c>
      <c r="B1940" t="s">
        <v>31</v>
      </c>
      <c r="C1940" s="1">
        <v>44620</v>
      </c>
      <c r="D1940">
        <v>24.05</v>
      </c>
    </row>
    <row r="1941" spans="1:4" x14ac:dyDescent="0.25">
      <c r="A1941" s="3" t="str">
        <f t="shared" si="30"/>
        <v>EWC_44620</v>
      </c>
      <c r="B1941" t="s">
        <v>32</v>
      </c>
      <c r="C1941" s="1">
        <v>44620</v>
      </c>
      <c r="D1941">
        <v>38.22</v>
      </c>
    </row>
    <row r="1942" spans="1:4" x14ac:dyDescent="0.25">
      <c r="A1942" s="3" t="str">
        <f t="shared" si="30"/>
        <v>EWG_44620</v>
      </c>
      <c r="B1942" t="s">
        <v>33</v>
      </c>
      <c r="C1942" s="1">
        <v>44620</v>
      </c>
      <c r="D1942">
        <v>29.08</v>
      </c>
    </row>
    <row r="1943" spans="1:4" x14ac:dyDescent="0.25">
      <c r="A1943" s="3" t="str">
        <f t="shared" si="30"/>
        <v>EWH_44620</v>
      </c>
      <c r="B1943" t="s">
        <v>34</v>
      </c>
      <c r="C1943" s="1">
        <v>44620</v>
      </c>
      <c r="D1943">
        <v>22.68</v>
      </c>
    </row>
    <row r="1944" spans="1:4" x14ac:dyDescent="0.25">
      <c r="A1944" s="3" t="str">
        <f t="shared" si="30"/>
        <v>EWJ_44620</v>
      </c>
      <c r="B1944" t="s">
        <v>35</v>
      </c>
      <c r="C1944" s="1">
        <v>44620</v>
      </c>
      <c r="D1944">
        <v>62.94</v>
      </c>
    </row>
    <row r="1945" spans="1:4" x14ac:dyDescent="0.25">
      <c r="A1945" s="3" t="str">
        <f t="shared" si="30"/>
        <v>EWL_44620</v>
      </c>
      <c r="B1945" t="s">
        <v>36</v>
      </c>
      <c r="C1945" s="1">
        <v>44620</v>
      </c>
      <c r="D1945">
        <v>47.94</v>
      </c>
    </row>
    <row r="1946" spans="1:4" x14ac:dyDescent="0.25">
      <c r="A1946" s="3" t="str">
        <f t="shared" si="30"/>
        <v>EWQ_44620</v>
      </c>
      <c r="B1946" t="s">
        <v>37</v>
      </c>
      <c r="C1946" s="1">
        <v>44620</v>
      </c>
      <c r="D1946">
        <v>35.33</v>
      </c>
    </row>
    <row r="1947" spans="1:4" x14ac:dyDescent="0.25">
      <c r="A1947" s="3" t="str">
        <f t="shared" si="30"/>
        <v>EWT_44620</v>
      </c>
      <c r="B1947" t="s">
        <v>38</v>
      </c>
      <c r="C1947" s="1">
        <v>44620</v>
      </c>
      <c r="D1947">
        <v>63.92</v>
      </c>
    </row>
    <row r="1948" spans="1:4" x14ac:dyDescent="0.25">
      <c r="A1948" s="3" t="str">
        <f t="shared" si="30"/>
        <v>EWU_44620</v>
      </c>
      <c r="B1948" t="s">
        <v>39</v>
      </c>
      <c r="C1948" s="1">
        <v>44620</v>
      </c>
      <c r="D1948">
        <v>33.49</v>
      </c>
    </row>
    <row r="1949" spans="1:4" x14ac:dyDescent="0.25">
      <c r="A1949" s="3" t="str">
        <f t="shared" si="30"/>
        <v>EWY_44620</v>
      </c>
      <c r="B1949" t="s">
        <v>40</v>
      </c>
      <c r="C1949" s="1">
        <v>44620</v>
      </c>
      <c r="D1949">
        <v>72.41</v>
      </c>
    </row>
    <row r="1950" spans="1:4" x14ac:dyDescent="0.25">
      <c r="A1950" s="3" t="str">
        <f t="shared" si="30"/>
        <v>EWZ_44620</v>
      </c>
      <c r="B1950" t="s">
        <v>41</v>
      </c>
      <c r="C1950" s="1">
        <v>44620</v>
      </c>
      <c r="D1950">
        <v>32.89</v>
      </c>
    </row>
    <row r="1951" spans="1:4" x14ac:dyDescent="0.25">
      <c r="A1951" s="3" t="str">
        <f t="shared" si="30"/>
        <v>FB_44620</v>
      </c>
      <c r="B1951" t="s">
        <v>42</v>
      </c>
      <c r="C1951" s="1">
        <v>44620</v>
      </c>
      <c r="D1951">
        <v>211.03</v>
      </c>
    </row>
    <row r="1952" spans="1:4" x14ac:dyDescent="0.25">
      <c r="A1952" s="3" t="str">
        <f t="shared" si="30"/>
        <v>FTV_44620</v>
      </c>
      <c r="B1952" t="s">
        <v>43</v>
      </c>
      <c r="C1952" s="1">
        <v>44620</v>
      </c>
      <c r="D1952">
        <v>64.75</v>
      </c>
    </row>
    <row r="1953" spans="1:4" x14ac:dyDescent="0.25">
      <c r="A1953" s="3" t="str">
        <f t="shared" si="30"/>
        <v>GOOG_44620</v>
      </c>
      <c r="B1953" t="s">
        <v>44</v>
      </c>
      <c r="C1953" s="1">
        <v>44620</v>
      </c>
      <c r="D1953">
        <v>2697.82</v>
      </c>
    </row>
    <row r="1954" spans="1:4" x14ac:dyDescent="0.25">
      <c r="A1954" s="3" t="str">
        <f t="shared" si="30"/>
        <v>GPC_44620</v>
      </c>
      <c r="B1954" t="s">
        <v>45</v>
      </c>
      <c r="C1954" s="1">
        <v>44620</v>
      </c>
      <c r="D1954">
        <v>121.285</v>
      </c>
    </row>
    <row r="1955" spans="1:4" x14ac:dyDescent="0.25">
      <c r="A1955" s="3" t="str">
        <f t="shared" si="30"/>
        <v>GSG_44620</v>
      </c>
      <c r="B1955" t="s">
        <v>46</v>
      </c>
      <c r="C1955" s="1">
        <v>44620</v>
      </c>
      <c r="D1955">
        <v>20.81</v>
      </c>
    </row>
    <row r="1956" spans="1:4" x14ac:dyDescent="0.25">
      <c r="A1956" s="3" t="str">
        <f t="shared" si="30"/>
        <v>HIG_44620</v>
      </c>
      <c r="B1956" t="s">
        <v>47</v>
      </c>
      <c r="C1956" s="1">
        <v>44620</v>
      </c>
      <c r="D1956">
        <v>69.48</v>
      </c>
    </row>
    <row r="1957" spans="1:4" x14ac:dyDescent="0.25">
      <c r="A1957" s="3" t="str">
        <f t="shared" si="30"/>
        <v>HIGH.L_44620</v>
      </c>
      <c r="B1957" t="s">
        <v>48</v>
      </c>
      <c r="C1957" s="1">
        <v>44620</v>
      </c>
      <c r="D1957">
        <v>5.3159999999999998</v>
      </c>
    </row>
    <row r="1958" spans="1:4" x14ac:dyDescent="0.25">
      <c r="A1958" s="3" t="str">
        <f t="shared" si="30"/>
        <v>HST_44620</v>
      </c>
      <c r="B1958" t="s">
        <v>49</v>
      </c>
      <c r="C1958" s="1">
        <v>44620</v>
      </c>
      <c r="D1958">
        <v>18.27</v>
      </c>
    </row>
    <row r="1959" spans="1:4" x14ac:dyDescent="0.25">
      <c r="A1959" s="3" t="str">
        <f t="shared" si="30"/>
        <v>HYG_44620</v>
      </c>
      <c r="B1959" t="s">
        <v>50</v>
      </c>
      <c r="C1959" s="1">
        <v>44620</v>
      </c>
      <c r="D1959">
        <v>83.363</v>
      </c>
    </row>
    <row r="1960" spans="1:4" x14ac:dyDescent="0.25">
      <c r="A1960" s="3" t="str">
        <f t="shared" si="30"/>
        <v>IAU_44620</v>
      </c>
      <c r="B1960" t="s">
        <v>51</v>
      </c>
      <c r="C1960" s="1">
        <v>44620</v>
      </c>
      <c r="D1960">
        <v>36.31</v>
      </c>
    </row>
    <row r="1961" spans="1:4" x14ac:dyDescent="0.25">
      <c r="A1961" s="3" t="str">
        <f t="shared" si="30"/>
        <v>ICLN_44620</v>
      </c>
      <c r="B1961" t="s">
        <v>52</v>
      </c>
      <c r="C1961" s="1">
        <v>44620</v>
      </c>
      <c r="D1961">
        <v>20.71</v>
      </c>
    </row>
    <row r="1962" spans="1:4" x14ac:dyDescent="0.25">
      <c r="A1962" s="3" t="str">
        <f t="shared" si="30"/>
        <v>IEAA.L_44620</v>
      </c>
      <c r="B1962" t="s">
        <v>53</v>
      </c>
      <c r="C1962" s="1">
        <v>44620</v>
      </c>
      <c r="D1962">
        <v>5.1360000000000001</v>
      </c>
    </row>
    <row r="1963" spans="1:4" x14ac:dyDescent="0.25">
      <c r="A1963" s="3" t="str">
        <f t="shared" si="30"/>
        <v>IEF_44620</v>
      </c>
      <c r="B1963" t="s">
        <v>54</v>
      </c>
      <c r="C1963" s="1">
        <v>44620</v>
      </c>
      <c r="D1963">
        <v>112.01900000000001</v>
      </c>
    </row>
    <row r="1964" spans="1:4" x14ac:dyDescent="0.25">
      <c r="A1964" s="3" t="str">
        <f t="shared" si="30"/>
        <v>IEFM.L_44620</v>
      </c>
      <c r="B1964" t="s">
        <v>55</v>
      </c>
      <c r="C1964" s="1">
        <v>44620</v>
      </c>
      <c r="D1964">
        <v>736.1</v>
      </c>
    </row>
    <row r="1965" spans="1:4" x14ac:dyDescent="0.25">
      <c r="A1965" s="3" t="str">
        <f t="shared" si="30"/>
        <v>IEMG_44620</v>
      </c>
      <c r="B1965" t="s">
        <v>56</v>
      </c>
      <c r="C1965" s="1">
        <v>44620</v>
      </c>
      <c r="D1965">
        <v>57.23</v>
      </c>
    </row>
    <row r="1966" spans="1:4" x14ac:dyDescent="0.25">
      <c r="A1966" s="3" t="str">
        <f t="shared" si="30"/>
        <v>IEUS_44620</v>
      </c>
      <c r="B1966" t="s">
        <v>57</v>
      </c>
      <c r="C1966" s="1">
        <v>44620</v>
      </c>
      <c r="D1966">
        <v>60.84</v>
      </c>
    </row>
    <row r="1967" spans="1:4" x14ac:dyDescent="0.25">
      <c r="A1967" s="3" t="str">
        <f t="shared" si="30"/>
        <v>IEVL.L_44620</v>
      </c>
      <c r="B1967" t="s">
        <v>58</v>
      </c>
      <c r="C1967" s="1">
        <v>44620</v>
      </c>
      <c r="D1967">
        <v>7.2190000000000003</v>
      </c>
    </row>
    <row r="1968" spans="1:4" x14ac:dyDescent="0.25">
      <c r="A1968" s="3" t="str">
        <f t="shared" si="30"/>
        <v>IGF_44620</v>
      </c>
      <c r="B1968" t="s">
        <v>59</v>
      </c>
      <c r="C1968" s="1">
        <v>44620</v>
      </c>
      <c r="D1968">
        <v>48.16</v>
      </c>
    </row>
    <row r="1969" spans="1:4" x14ac:dyDescent="0.25">
      <c r="A1969" s="3" t="str">
        <f t="shared" si="30"/>
        <v>INDA_44620</v>
      </c>
      <c r="B1969" t="s">
        <v>60</v>
      </c>
      <c r="C1969" s="1">
        <v>44620</v>
      </c>
      <c r="D1969">
        <v>43.75</v>
      </c>
    </row>
    <row r="1970" spans="1:4" x14ac:dyDescent="0.25">
      <c r="A1970" s="3" t="str">
        <f t="shared" si="30"/>
        <v>IUMO.L_44620</v>
      </c>
      <c r="B1970" t="s">
        <v>61</v>
      </c>
      <c r="C1970" s="1">
        <v>44620</v>
      </c>
      <c r="D1970">
        <v>11.02</v>
      </c>
    </row>
    <row r="1971" spans="1:4" x14ac:dyDescent="0.25">
      <c r="A1971" s="3" t="str">
        <f t="shared" si="30"/>
        <v>IUVL.L_44620</v>
      </c>
      <c r="B1971" t="s">
        <v>62</v>
      </c>
      <c r="C1971" s="1">
        <v>44620</v>
      </c>
      <c r="D1971">
        <v>9.0879999999999992</v>
      </c>
    </row>
    <row r="1972" spans="1:4" x14ac:dyDescent="0.25">
      <c r="A1972" s="3" t="str">
        <f t="shared" si="30"/>
        <v>IVV_44620</v>
      </c>
      <c r="B1972" t="s">
        <v>63</v>
      </c>
      <c r="C1972" s="1">
        <v>44620</v>
      </c>
      <c r="D1972">
        <v>438.72</v>
      </c>
    </row>
    <row r="1973" spans="1:4" x14ac:dyDescent="0.25">
      <c r="A1973" s="3" t="str">
        <f t="shared" si="30"/>
        <v>IWM_44620</v>
      </c>
      <c r="B1973" t="s">
        <v>64</v>
      </c>
      <c r="C1973" s="1">
        <v>44620</v>
      </c>
      <c r="D1973">
        <v>203.32</v>
      </c>
    </row>
    <row r="1974" spans="1:4" x14ac:dyDescent="0.25">
      <c r="A1974" s="3" t="str">
        <f t="shared" si="30"/>
        <v>IXN_44620</v>
      </c>
      <c r="B1974" t="s">
        <v>65</v>
      </c>
      <c r="C1974" s="1">
        <v>44620</v>
      </c>
      <c r="D1974">
        <v>56.5</v>
      </c>
    </row>
    <row r="1975" spans="1:4" x14ac:dyDescent="0.25">
      <c r="A1975" s="3" t="str">
        <f t="shared" si="30"/>
        <v>JPEA.L_44620</v>
      </c>
      <c r="B1975" t="s">
        <v>66</v>
      </c>
      <c r="C1975" s="1">
        <v>44620</v>
      </c>
      <c r="D1975">
        <v>5.4370000000000003</v>
      </c>
    </row>
    <row r="1976" spans="1:4" x14ac:dyDescent="0.25">
      <c r="A1976" s="3" t="str">
        <f t="shared" si="30"/>
        <v>JPM_44620</v>
      </c>
      <c r="B1976" t="s">
        <v>67</v>
      </c>
      <c r="C1976" s="1">
        <v>44620</v>
      </c>
      <c r="D1976">
        <v>141.80000000000001</v>
      </c>
    </row>
    <row r="1977" spans="1:4" x14ac:dyDescent="0.25">
      <c r="A1977" s="3" t="str">
        <f t="shared" si="30"/>
        <v>KR_44620</v>
      </c>
      <c r="B1977" t="s">
        <v>68</v>
      </c>
      <c r="C1977" s="1">
        <v>44620</v>
      </c>
      <c r="D1977">
        <v>46.8</v>
      </c>
    </row>
    <row r="1978" spans="1:4" x14ac:dyDescent="0.25">
      <c r="A1978" s="3" t="str">
        <f t="shared" si="30"/>
        <v>LQD_44620</v>
      </c>
      <c r="B1978" t="s">
        <v>69</v>
      </c>
      <c r="C1978" s="1">
        <v>44620</v>
      </c>
      <c r="D1978">
        <v>124.544</v>
      </c>
    </row>
    <row r="1979" spans="1:4" x14ac:dyDescent="0.25">
      <c r="A1979" s="3" t="str">
        <f t="shared" si="30"/>
        <v>MCHI_44620</v>
      </c>
      <c r="B1979" t="s">
        <v>70</v>
      </c>
      <c r="C1979" s="1">
        <v>44620</v>
      </c>
      <c r="D1979">
        <v>58.61</v>
      </c>
    </row>
    <row r="1980" spans="1:4" x14ac:dyDescent="0.25">
      <c r="A1980" s="3" t="str">
        <f t="shared" si="30"/>
        <v>MVEU.L_44620</v>
      </c>
      <c r="B1980" t="s">
        <v>71</v>
      </c>
      <c r="C1980" s="1">
        <v>44620</v>
      </c>
      <c r="D1980">
        <v>52.41</v>
      </c>
    </row>
    <row r="1981" spans="1:4" x14ac:dyDescent="0.25">
      <c r="A1981" s="3" t="str">
        <f t="shared" si="30"/>
        <v>OGN_44620</v>
      </c>
      <c r="B1981" t="s">
        <v>72</v>
      </c>
      <c r="C1981" s="1">
        <v>44620</v>
      </c>
      <c r="D1981">
        <v>37.33</v>
      </c>
    </row>
    <row r="1982" spans="1:4" x14ac:dyDescent="0.25">
      <c r="A1982" s="3" t="str">
        <f t="shared" si="30"/>
        <v>PG_44620</v>
      </c>
      <c r="B1982" t="s">
        <v>73</v>
      </c>
      <c r="C1982" s="1">
        <v>44620</v>
      </c>
      <c r="D1982">
        <v>155.88999999999999</v>
      </c>
    </row>
    <row r="1983" spans="1:4" x14ac:dyDescent="0.25">
      <c r="A1983" s="3" t="str">
        <f t="shared" si="30"/>
        <v>PPL_44620</v>
      </c>
      <c r="B1983" t="s">
        <v>74</v>
      </c>
      <c r="C1983" s="1">
        <v>44620</v>
      </c>
      <c r="D1983">
        <v>26.17</v>
      </c>
    </row>
    <row r="1984" spans="1:4" x14ac:dyDescent="0.25">
      <c r="A1984" s="3" t="str">
        <f t="shared" si="30"/>
        <v>PRU_44620</v>
      </c>
      <c r="B1984" t="s">
        <v>75</v>
      </c>
      <c r="C1984" s="1">
        <v>44620</v>
      </c>
      <c r="D1984">
        <v>111.66</v>
      </c>
    </row>
    <row r="1985" spans="1:4" x14ac:dyDescent="0.25">
      <c r="A1985" s="3" t="str">
        <f t="shared" si="30"/>
        <v>PYPL_44620</v>
      </c>
      <c r="B1985" t="s">
        <v>76</v>
      </c>
      <c r="C1985" s="1">
        <v>44620</v>
      </c>
      <c r="D1985">
        <v>111.93</v>
      </c>
    </row>
    <row r="1986" spans="1:4" x14ac:dyDescent="0.25">
      <c r="A1986" s="3" t="str">
        <f t="shared" si="30"/>
        <v>RE_44620</v>
      </c>
      <c r="B1986" t="s">
        <v>77</v>
      </c>
      <c r="C1986" s="1">
        <v>44620</v>
      </c>
      <c r="D1986">
        <v>298.22000000000003</v>
      </c>
    </row>
    <row r="1987" spans="1:4" x14ac:dyDescent="0.25">
      <c r="A1987" s="3" t="str">
        <f t="shared" ref="A1987:A2050" si="31">CONCATENATE(B1987,"_",C1987)</f>
        <v>REET_44620</v>
      </c>
      <c r="B1987" t="s">
        <v>78</v>
      </c>
      <c r="C1987" s="1">
        <v>44620</v>
      </c>
      <c r="D1987">
        <v>27.93</v>
      </c>
    </row>
    <row r="1988" spans="1:4" x14ac:dyDescent="0.25">
      <c r="A1988" s="3" t="str">
        <f t="shared" si="31"/>
        <v>ROL_44620</v>
      </c>
      <c r="B1988" t="s">
        <v>79</v>
      </c>
      <c r="C1988" s="1">
        <v>44620</v>
      </c>
      <c r="D1988">
        <v>32.630000000000003</v>
      </c>
    </row>
    <row r="1989" spans="1:4" x14ac:dyDescent="0.25">
      <c r="A1989" s="3" t="str">
        <f t="shared" si="31"/>
        <v>ROST_44620</v>
      </c>
      <c r="B1989" t="s">
        <v>80</v>
      </c>
      <c r="C1989" s="1">
        <v>44620</v>
      </c>
      <c r="D1989">
        <v>91.39</v>
      </c>
    </row>
    <row r="1990" spans="1:4" x14ac:dyDescent="0.25">
      <c r="A1990" s="3" t="str">
        <f t="shared" si="31"/>
        <v>SEGA.L_44620</v>
      </c>
      <c r="B1990" t="s">
        <v>81</v>
      </c>
      <c r="C1990" s="1">
        <v>44620</v>
      </c>
      <c r="D1990">
        <v>105.72</v>
      </c>
    </row>
    <row r="1991" spans="1:4" x14ac:dyDescent="0.25">
      <c r="A1991" s="3" t="str">
        <f t="shared" si="31"/>
        <v>SHY_44620</v>
      </c>
      <c r="B1991" t="s">
        <v>82</v>
      </c>
      <c r="C1991" s="1">
        <v>44620</v>
      </c>
      <c r="D1991">
        <v>84.534999999999997</v>
      </c>
    </row>
    <row r="1992" spans="1:4" x14ac:dyDescent="0.25">
      <c r="A1992" s="3" t="str">
        <f t="shared" si="31"/>
        <v>SLV_44620</v>
      </c>
      <c r="B1992" t="s">
        <v>83</v>
      </c>
      <c r="C1992" s="1">
        <v>44620</v>
      </c>
      <c r="D1992">
        <v>22.62</v>
      </c>
    </row>
    <row r="1993" spans="1:4" x14ac:dyDescent="0.25">
      <c r="A1993" s="3" t="str">
        <f t="shared" si="31"/>
        <v>SPMV.L_44620</v>
      </c>
      <c r="B1993" t="s">
        <v>84</v>
      </c>
      <c r="C1993" s="1">
        <v>44620</v>
      </c>
      <c r="D1993">
        <v>77.930000000000007</v>
      </c>
    </row>
    <row r="1994" spans="1:4" x14ac:dyDescent="0.25">
      <c r="A1994" s="3" t="str">
        <f t="shared" si="31"/>
        <v>TLT_44620</v>
      </c>
      <c r="B1994" t="s">
        <v>85</v>
      </c>
      <c r="C1994" s="1">
        <v>44620</v>
      </c>
      <c r="D1994">
        <v>139.685</v>
      </c>
    </row>
    <row r="1995" spans="1:4" x14ac:dyDescent="0.25">
      <c r="A1995" s="3" t="str">
        <f t="shared" si="31"/>
        <v>UNH_44620</v>
      </c>
      <c r="B1995" t="s">
        <v>86</v>
      </c>
      <c r="C1995" s="1">
        <v>44620</v>
      </c>
      <c r="D1995">
        <v>475.87</v>
      </c>
    </row>
    <row r="1996" spans="1:4" x14ac:dyDescent="0.25">
      <c r="A1996" s="3" t="str">
        <f t="shared" si="31"/>
        <v>URI_44620</v>
      </c>
      <c r="B1996" t="s">
        <v>87</v>
      </c>
      <c r="C1996" s="1">
        <v>44620</v>
      </c>
      <c r="D1996">
        <v>321.62</v>
      </c>
    </row>
    <row r="1997" spans="1:4" x14ac:dyDescent="0.25">
      <c r="A1997" s="3" t="str">
        <f t="shared" si="31"/>
        <v>V_44620</v>
      </c>
      <c r="B1997" t="s">
        <v>88</v>
      </c>
      <c r="C1997" s="1">
        <v>44620</v>
      </c>
      <c r="D1997">
        <v>216.12</v>
      </c>
    </row>
    <row r="1998" spans="1:4" x14ac:dyDescent="0.25">
      <c r="A1998" s="3" t="str">
        <f t="shared" si="31"/>
        <v>VRSK_44620</v>
      </c>
      <c r="B1998" t="s">
        <v>89</v>
      </c>
      <c r="C1998" s="1">
        <v>44620</v>
      </c>
      <c r="D1998">
        <v>177.34</v>
      </c>
    </row>
    <row r="1999" spans="1:4" x14ac:dyDescent="0.25">
      <c r="A1999" s="3" t="str">
        <f t="shared" si="31"/>
        <v>VXX_44620</v>
      </c>
      <c r="B1999" t="s">
        <v>90</v>
      </c>
      <c r="C1999" s="1">
        <v>44620</v>
      </c>
      <c r="D1999">
        <v>24</v>
      </c>
    </row>
    <row r="2000" spans="1:4" x14ac:dyDescent="0.25">
      <c r="A2000" s="3" t="str">
        <f t="shared" si="31"/>
        <v>WRK_44620</v>
      </c>
      <c r="B2000" t="s">
        <v>91</v>
      </c>
      <c r="C2000" s="1">
        <v>44620</v>
      </c>
      <c r="D2000">
        <v>45.27</v>
      </c>
    </row>
    <row r="2001" spans="1:4" x14ac:dyDescent="0.25">
      <c r="A2001" s="3" t="str">
        <f t="shared" si="31"/>
        <v>XLB_44620</v>
      </c>
      <c r="B2001" t="s">
        <v>92</v>
      </c>
      <c r="C2001" s="1">
        <v>44620</v>
      </c>
      <c r="D2001">
        <v>83.38</v>
      </c>
    </row>
    <row r="2002" spans="1:4" x14ac:dyDescent="0.25">
      <c r="A2002" s="3" t="str">
        <f t="shared" si="31"/>
        <v>XLC_44620</v>
      </c>
      <c r="B2002" t="s">
        <v>93</v>
      </c>
      <c r="C2002" s="1">
        <v>44620</v>
      </c>
      <c r="D2002">
        <v>68.45</v>
      </c>
    </row>
    <row r="2003" spans="1:4" x14ac:dyDescent="0.25">
      <c r="A2003" s="3" t="str">
        <f t="shared" si="31"/>
        <v>XLE_44620</v>
      </c>
      <c r="B2003" t="s">
        <v>94</v>
      </c>
      <c r="C2003" s="1">
        <v>44620</v>
      </c>
      <c r="D2003">
        <v>70.58</v>
      </c>
    </row>
    <row r="2004" spans="1:4" x14ac:dyDescent="0.25">
      <c r="A2004" s="3" t="str">
        <f t="shared" si="31"/>
        <v>XLF_44620</v>
      </c>
      <c r="B2004" t="s">
        <v>95</v>
      </c>
      <c r="C2004" s="1">
        <v>44620</v>
      </c>
      <c r="D2004">
        <v>38.520000000000003</v>
      </c>
    </row>
    <row r="2005" spans="1:4" x14ac:dyDescent="0.25">
      <c r="A2005" s="3" t="str">
        <f t="shared" si="31"/>
        <v>XLI_44620</v>
      </c>
      <c r="B2005" t="s">
        <v>96</v>
      </c>
      <c r="C2005" s="1">
        <v>44620</v>
      </c>
      <c r="D2005">
        <v>99.89</v>
      </c>
    </row>
    <row r="2006" spans="1:4" x14ac:dyDescent="0.25">
      <c r="A2006" s="3" t="str">
        <f t="shared" si="31"/>
        <v>XLK_44620</v>
      </c>
      <c r="B2006" t="s">
        <v>97</v>
      </c>
      <c r="C2006" s="1">
        <v>44620</v>
      </c>
      <c r="D2006">
        <v>154.07</v>
      </c>
    </row>
    <row r="2007" spans="1:4" x14ac:dyDescent="0.25">
      <c r="A2007" s="3" t="str">
        <f t="shared" si="31"/>
        <v>XLP_44620</v>
      </c>
      <c r="B2007" t="s">
        <v>98</v>
      </c>
      <c r="C2007" s="1">
        <v>44620</v>
      </c>
      <c r="D2007">
        <v>74.900000000000006</v>
      </c>
    </row>
    <row r="2008" spans="1:4" x14ac:dyDescent="0.25">
      <c r="A2008" s="3" t="str">
        <f t="shared" si="31"/>
        <v>XLU_44620</v>
      </c>
      <c r="B2008" t="s">
        <v>99</v>
      </c>
      <c r="C2008" s="1">
        <v>44620</v>
      </c>
      <c r="D2008">
        <v>67.930000000000007</v>
      </c>
    </row>
    <row r="2009" spans="1:4" x14ac:dyDescent="0.25">
      <c r="A2009" s="3" t="str">
        <f t="shared" si="31"/>
        <v>XLV_44620</v>
      </c>
      <c r="B2009" t="s">
        <v>100</v>
      </c>
      <c r="C2009" s="1">
        <v>44620</v>
      </c>
      <c r="D2009">
        <v>129.96</v>
      </c>
    </row>
    <row r="2010" spans="1:4" x14ac:dyDescent="0.25">
      <c r="A2010" s="3" t="str">
        <f t="shared" si="31"/>
        <v>XLY_44620</v>
      </c>
      <c r="B2010" t="s">
        <v>101</v>
      </c>
      <c r="C2010" s="1">
        <v>44620</v>
      </c>
      <c r="D2010">
        <v>177.43</v>
      </c>
    </row>
    <row r="2011" spans="1:4" x14ac:dyDescent="0.25">
      <c r="A2011" s="3" t="str">
        <f t="shared" si="31"/>
        <v>XOM_44620</v>
      </c>
      <c r="B2011" t="s">
        <v>102</v>
      </c>
      <c r="C2011" s="1">
        <v>44620</v>
      </c>
      <c r="D2011">
        <v>78.42</v>
      </c>
    </row>
    <row r="2012" spans="1:4" x14ac:dyDescent="0.25">
      <c r="A2012" s="3" t="str">
        <f t="shared" si="31"/>
        <v>ABBV_44621</v>
      </c>
      <c r="B2012" t="s">
        <v>3</v>
      </c>
      <c r="C2012" s="1">
        <v>44621</v>
      </c>
      <c r="D2012">
        <v>147.69</v>
      </c>
    </row>
    <row r="2013" spans="1:4" x14ac:dyDescent="0.25">
      <c r="A2013" s="3" t="str">
        <f t="shared" si="31"/>
        <v>ACN_44621</v>
      </c>
      <c r="B2013" t="s">
        <v>4</v>
      </c>
      <c r="C2013" s="1">
        <v>44621</v>
      </c>
      <c r="D2013">
        <v>311.35000000000002</v>
      </c>
    </row>
    <row r="2014" spans="1:4" x14ac:dyDescent="0.25">
      <c r="A2014" s="3" t="str">
        <f t="shared" si="31"/>
        <v>AEP_44621</v>
      </c>
      <c r="B2014" t="s">
        <v>5</v>
      </c>
      <c r="C2014" s="1">
        <v>44621</v>
      </c>
      <c r="D2014">
        <v>90.21</v>
      </c>
    </row>
    <row r="2015" spans="1:4" x14ac:dyDescent="0.25">
      <c r="A2015" s="3" t="str">
        <f t="shared" si="31"/>
        <v>AIZ_44621</v>
      </c>
      <c r="B2015" t="s">
        <v>6</v>
      </c>
      <c r="C2015" s="1">
        <v>44621</v>
      </c>
      <c r="D2015">
        <v>165.12</v>
      </c>
    </row>
    <row r="2016" spans="1:4" x14ac:dyDescent="0.25">
      <c r="A2016" s="3" t="str">
        <f t="shared" si="31"/>
        <v>ALLE_44621</v>
      </c>
      <c r="B2016" t="s">
        <v>7</v>
      </c>
      <c r="C2016" s="1">
        <v>44621</v>
      </c>
      <c r="D2016">
        <v>114.63</v>
      </c>
    </row>
    <row r="2017" spans="1:4" x14ac:dyDescent="0.25">
      <c r="A2017" s="3" t="str">
        <f t="shared" si="31"/>
        <v>AMAT_44621</v>
      </c>
      <c r="B2017" t="s">
        <v>8</v>
      </c>
      <c r="C2017" s="1">
        <v>44621</v>
      </c>
      <c r="D2017">
        <v>129.61000000000001</v>
      </c>
    </row>
    <row r="2018" spans="1:4" x14ac:dyDescent="0.25">
      <c r="A2018" s="3" t="str">
        <f t="shared" si="31"/>
        <v>AMP_44621</v>
      </c>
      <c r="B2018" t="s">
        <v>9</v>
      </c>
      <c r="C2018" s="1">
        <v>44621</v>
      </c>
      <c r="D2018">
        <v>279.07</v>
      </c>
    </row>
    <row r="2019" spans="1:4" x14ac:dyDescent="0.25">
      <c r="A2019" s="3" t="str">
        <f t="shared" si="31"/>
        <v>AMZN_44621</v>
      </c>
      <c r="B2019" t="s">
        <v>10</v>
      </c>
      <c r="C2019" s="1">
        <v>44621</v>
      </c>
      <c r="D2019">
        <v>3022.84</v>
      </c>
    </row>
    <row r="2020" spans="1:4" x14ac:dyDescent="0.25">
      <c r="A2020" s="3" t="str">
        <f t="shared" si="31"/>
        <v>AVB_44621</v>
      </c>
      <c r="B2020" t="s">
        <v>11</v>
      </c>
      <c r="C2020" s="1">
        <v>44621</v>
      </c>
      <c r="D2020">
        <v>234.18</v>
      </c>
    </row>
    <row r="2021" spans="1:4" x14ac:dyDescent="0.25">
      <c r="A2021" s="3" t="str">
        <f t="shared" si="31"/>
        <v>AVY_44621</v>
      </c>
      <c r="B2021" t="s">
        <v>12</v>
      </c>
      <c r="C2021" s="1">
        <v>44621</v>
      </c>
      <c r="D2021">
        <v>166.94</v>
      </c>
    </row>
    <row r="2022" spans="1:4" x14ac:dyDescent="0.25">
      <c r="A2022" s="3" t="str">
        <f t="shared" si="31"/>
        <v>AXP_44621</v>
      </c>
      <c r="B2022" t="s">
        <v>13</v>
      </c>
      <c r="C2022" s="1">
        <v>44621</v>
      </c>
      <c r="D2022">
        <v>178.06</v>
      </c>
    </row>
    <row r="2023" spans="1:4" x14ac:dyDescent="0.25">
      <c r="A2023" s="3" t="str">
        <f t="shared" si="31"/>
        <v>BDX_44621</v>
      </c>
      <c r="B2023" t="s">
        <v>14</v>
      </c>
      <c r="C2023" s="1">
        <v>44621</v>
      </c>
      <c r="D2023">
        <v>271.39</v>
      </c>
    </row>
    <row r="2024" spans="1:4" x14ac:dyDescent="0.25">
      <c r="A2024" s="3" t="str">
        <f t="shared" si="31"/>
        <v>BF-B_44621</v>
      </c>
      <c r="B2024" t="s">
        <v>15</v>
      </c>
      <c r="C2024" s="1">
        <v>44621</v>
      </c>
      <c r="D2024">
        <v>64.266000000000005</v>
      </c>
    </row>
    <row r="2025" spans="1:4" x14ac:dyDescent="0.25">
      <c r="A2025" s="3" t="str">
        <f t="shared" si="31"/>
        <v>BMY_44621</v>
      </c>
      <c r="B2025" t="s">
        <v>16</v>
      </c>
      <c r="C2025" s="1">
        <v>44621</v>
      </c>
      <c r="D2025">
        <v>68.63</v>
      </c>
    </row>
    <row r="2026" spans="1:4" x14ac:dyDescent="0.25">
      <c r="A2026" s="3" t="str">
        <f t="shared" si="31"/>
        <v>BR_44621</v>
      </c>
      <c r="B2026" t="s">
        <v>17</v>
      </c>
      <c r="C2026" s="1">
        <v>44621</v>
      </c>
      <c r="D2026">
        <v>146.30000000000001</v>
      </c>
    </row>
    <row r="2027" spans="1:4" x14ac:dyDescent="0.25">
      <c r="A2027" s="3" t="str">
        <f t="shared" si="31"/>
        <v>CARR_44621</v>
      </c>
      <c r="B2027" t="s">
        <v>18</v>
      </c>
      <c r="C2027" s="1">
        <v>44621</v>
      </c>
      <c r="D2027">
        <v>43.72</v>
      </c>
    </row>
    <row r="2028" spans="1:4" x14ac:dyDescent="0.25">
      <c r="A2028" s="3" t="str">
        <f t="shared" si="31"/>
        <v>CDW_44621</v>
      </c>
      <c r="B2028" t="s">
        <v>19</v>
      </c>
      <c r="C2028" s="1">
        <v>44621</v>
      </c>
      <c r="D2028">
        <v>169.41</v>
      </c>
    </row>
    <row r="2029" spans="1:4" x14ac:dyDescent="0.25">
      <c r="A2029" s="3" t="str">
        <f t="shared" si="31"/>
        <v>CE_44621</v>
      </c>
      <c r="B2029" t="s">
        <v>20</v>
      </c>
      <c r="C2029" s="1">
        <v>44621</v>
      </c>
      <c r="D2029">
        <v>135.66</v>
      </c>
    </row>
    <row r="2030" spans="1:4" x14ac:dyDescent="0.25">
      <c r="A2030" s="3" t="str">
        <f t="shared" si="31"/>
        <v>CHTR_44621</v>
      </c>
      <c r="B2030" t="s">
        <v>21</v>
      </c>
      <c r="C2030" s="1">
        <v>44621</v>
      </c>
      <c r="D2030">
        <v>594.74</v>
      </c>
    </row>
    <row r="2031" spans="1:4" x14ac:dyDescent="0.25">
      <c r="A2031" s="3" t="str">
        <f t="shared" si="31"/>
        <v>CNC_44621</v>
      </c>
      <c r="B2031" t="s">
        <v>22</v>
      </c>
      <c r="C2031" s="1">
        <v>44621</v>
      </c>
      <c r="D2031">
        <v>83.15</v>
      </c>
    </row>
    <row r="2032" spans="1:4" x14ac:dyDescent="0.25">
      <c r="A2032" s="3" t="str">
        <f t="shared" si="31"/>
        <v>CNP_44621</v>
      </c>
      <c r="B2032" t="s">
        <v>23</v>
      </c>
      <c r="C2032" s="1">
        <v>44621</v>
      </c>
      <c r="D2032">
        <v>26.88</v>
      </c>
    </row>
    <row r="2033" spans="1:4" x14ac:dyDescent="0.25">
      <c r="A2033" s="3" t="str">
        <f t="shared" si="31"/>
        <v>COP_44621</v>
      </c>
      <c r="B2033" t="s">
        <v>24</v>
      </c>
      <c r="C2033" s="1">
        <v>44621</v>
      </c>
      <c r="D2033">
        <v>96.96</v>
      </c>
    </row>
    <row r="2034" spans="1:4" x14ac:dyDescent="0.25">
      <c r="A2034" s="3" t="str">
        <f t="shared" si="31"/>
        <v>CTAS_44621</v>
      </c>
      <c r="B2034" t="s">
        <v>25</v>
      </c>
      <c r="C2034" s="1">
        <v>44621</v>
      </c>
      <c r="D2034">
        <v>372.15</v>
      </c>
    </row>
    <row r="2035" spans="1:4" x14ac:dyDescent="0.25">
      <c r="A2035" s="3" t="str">
        <f t="shared" si="31"/>
        <v>CZR_44621</v>
      </c>
      <c r="B2035" t="s">
        <v>26</v>
      </c>
      <c r="C2035" s="1">
        <v>44621</v>
      </c>
      <c r="D2035">
        <v>82.98</v>
      </c>
    </row>
    <row r="2036" spans="1:4" x14ac:dyDescent="0.25">
      <c r="A2036" s="3" t="str">
        <f t="shared" si="31"/>
        <v>DG_44621</v>
      </c>
      <c r="B2036" t="s">
        <v>27</v>
      </c>
      <c r="C2036" s="1">
        <v>44621</v>
      </c>
      <c r="D2036">
        <v>201.05</v>
      </c>
    </row>
    <row r="2037" spans="1:4" x14ac:dyDescent="0.25">
      <c r="A2037" s="3" t="str">
        <f t="shared" si="31"/>
        <v>DPZ_44621</v>
      </c>
      <c r="B2037" t="s">
        <v>28</v>
      </c>
      <c r="C2037" s="1">
        <v>44621</v>
      </c>
      <c r="D2037">
        <v>432.21</v>
      </c>
    </row>
    <row r="2038" spans="1:4" x14ac:dyDescent="0.25">
      <c r="A2038" s="3" t="str">
        <f t="shared" si="31"/>
        <v>DRE_44621</v>
      </c>
      <c r="B2038" t="s">
        <v>29</v>
      </c>
      <c r="C2038" s="1">
        <v>44621</v>
      </c>
      <c r="D2038">
        <v>52.87</v>
      </c>
    </row>
    <row r="2039" spans="1:4" x14ac:dyDescent="0.25">
      <c r="A2039" s="3" t="str">
        <f t="shared" si="31"/>
        <v>DXC_44621</v>
      </c>
      <c r="B2039" t="s">
        <v>30</v>
      </c>
      <c r="C2039" s="1">
        <v>44621</v>
      </c>
      <c r="D2039">
        <v>30.09</v>
      </c>
    </row>
    <row r="2040" spans="1:4" x14ac:dyDescent="0.25">
      <c r="A2040" s="3" t="str">
        <f t="shared" si="31"/>
        <v>EWA_44621</v>
      </c>
      <c r="B2040" t="s">
        <v>31</v>
      </c>
      <c r="C2040" s="1">
        <v>44621</v>
      </c>
      <c r="D2040">
        <v>23.84</v>
      </c>
    </row>
    <row r="2041" spans="1:4" x14ac:dyDescent="0.25">
      <c r="A2041" s="3" t="str">
        <f t="shared" si="31"/>
        <v>EWC_44621</v>
      </c>
      <c r="B2041" t="s">
        <v>32</v>
      </c>
      <c r="C2041" s="1">
        <v>44621</v>
      </c>
      <c r="D2041">
        <v>37.700000000000003</v>
      </c>
    </row>
    <row r="2042" spans="1:4" x14ac:dyDescent="0.25">
      <c r="A2042" s="3" t="str">
        <f t="shared" si="31"/>
        <v>EWG_44621</v>
      </c>
      <c r="B2042" t="s">
        <v>33</v>
      </c>
      <c r="C2042" s="1">
        <v>44621</v>
      </c>
      <c r="D2042">
        <v>28.03</v>
      </c>
    </row>
    <row r="2043" spans="1:4" x14ac:dyDescent="0.25">
      <c r="A2043" s="3" t="str">
        <f t="shared" si="31"/>
        <v>EWH_44621</v>
      </c>
      <c r="B2043" t="s">
        <v>34</v>
      </c>
      <c r="C2043" s="1">
        <v>44621</v>
      </c>
      <c r="D2043">
        <v>22.53</v>
      </c>
    </row>
    <row r="2044" spans="1:4" x14ac:dyDescent="0.25">
      <c r="A2044" s="3" t="str">
        <f t="shared" si="31"/>
        <v>EWJ_44621</v>
      </c>
      <c r="B2044" t="s">
        <v>35</v>
      </c>
      <c r="C2044" s="1">
        <v>44621</v>
      </c>
      <c r="D2044">
        <v>62.08</v>
      </c>
    </row>
    <row r="2045" spans="1:4" x14ac:dyDescent="0.25">
      <c r="A2045" s="3" t="str">
        <f t="shared" si="31"/>
        <v>EWL_44621</v>
      </c>
      <c r="B2045" t="s">
        <v>36</v>
      </c>
      <c r="C2045" s="1">
        <v>44621</v>
      </c>
      <c r="D2045">
        <v>47.42</v>
      </c>
    </row>
    <row r="2046" spans="1:4" x14ac:dyDescent="0.25">
      <c r="A2046" s="3" t="str">
        <f t="shared" si="31"/>
        <v>EWQ_44621</v>
      </c>
      <c r="B2046" t="s">
        <v>37</v>
      </c>
      <c r="C2046" s="1">
        <v>44621</v>
      </c>
      <c r="D2046">
        <v>34.03</v>
      </c>
    </row>
    <row r="2047" spans="1:4" x14ac:dyDescent="0.25">
      <c r="A2047" s="3" t="str">
        <f t="shared" si="31"/>
        <v>EWT_44621</v>
      </c>
      <c r="B2047" t="s">
        <v>38</v>
      </c>
      <c r="C2047" s="1">
        <v>44621</v>
      </c>
      <c r="D2047">
        <v>63.62</v>
      </c>
    </row>
    <row r="2048" spans="1:4" x14ac:dyDescent="0.25">
      <c r="A2048" s="3" t="str">
        <f t="shared" si="31"/>
        <v>EWU_44621</v>
      </c>
      <c r="B2048" t="s">
        <v>39</v>
      </c>
      <c r="C2048" s="1">
        <v>44621</v>
      </c>
      <c r="D2048">
        <v>33.01</v>
      </c>
    </row>
    <row r="2049" spans="1:4" x14ac:dyDescent="0.25">
      <c r="A2049" s="3" t="str">
        <f t="shared" si="31"/>
        <v>EWY_44621</v>
      </c>
      <c r="B2049" t="s">
        <v>40</v>
      </c>
      <c r="C2049" s="1">
        <v>44621</v>
      </c>
      <c r="D2049">
        <v>71.489999999999995</v>
      </c>
    </row>
    <row r="2050" spans="1:4" x14ac:dyDescent="0.25">
      <c r="A2050" s="3" t="str">
        <f t="shared" si="31"/>
        <v>EWZ_44621</v>
      </c>
      <c r="B2050" t="s">
        <v>41</v>
      </c>
      <c r="C2050" s="1">
        <v>44621</v>
      </c>
      <c r="D2050">
        <v>32.9</v>
      </c>
    </row>
    <row r="2051" spans="1:4" x14ac:dyDescent="0.25">
      <c r="A2051" s="3" t="str">
        <f t="shared" ref="A2051:A2114" si="32">CONCATENATE(B2051,"_",C2051)</f>
        <v>FB_44621</v>
      </c>
      <c r="B2051" t="s">
        <v>42</v>
      </c>
      <c r="C2051" s="1">
        <v>44621</v>
      </c>
      <c r="D2051">
        <v>203.49</v>
      </c>
    </row>
    <row r="2052" spans="1:4" x14ac:dyDescent="0.25">
      <c r="A2052" s="3" t="str">
        <f t="shared" si="32"/>
        <v>FTV_44621</v>
      </c>
      <c r="B2052" t="s">
        <v>43</v>
      </c>
      <c r="C2052" s="1">
        <v>44621</v>
      </c>
      <c r="D2052">
        <v>63.36</v>
      </c>
    </row>
    <row r="2053" spans="1:4" x14ac:dyDescent="0.25">
      <c r="A2053" s="3" t="str">
        <f t="shared" si="32"/>
        <v>GOOG_44621</v>
      </c>
      <c r="B2053" t="s">
        <v>44</v>
      </c>
      <c r="C2053" s="1">
        <v>44621</v>
      </c>
      <c r="D2053">
        <v>2683.36</v>
      </c>
    </row>
    <row r="2054" spans="1:4" x14ac:dyDescent="0.25">
      <c r="A2054" s="3" t="str">
        <f t="shared" si="32"/>
        <v>GPC_44621</v>
      </c>
      <c r="B2054" t="s">
        <v>45</v>
      </c>
      <c r="C2054" s="1">
        <v>44621</v>
      </c>
      <c r="D2054">
        <v>119.408</v>
      </c>
    </row>
    <row r="2055" spans="1:4" x14ac:dyDescent="0.25">
      <c r="A2055" s="3" t="str">
        <f t="shared" si="32"/>
        <v>GSG_44621</v>
      </c>
      <c r="B2055" t="s">
        <v>46</v>
      </c>
      <c r="C2055" s="1">
        <v>44621</v>
      </c>
      <c r="D2055">
        <v>22.07</v>
      </c>
    </row>
    <row r="2056" spans="1:4" x14ac:dyDescent="0.25">
      <c r="A2056" s="3" t="str">
        <f t="shared" si="32"/>
        <v>HIG_44621</v>
      </c>
      <c r="B2056" t="s">
        <v>47</v>
      </c>
      <c r="C2056" s="1">
        <v>44621</v>
      </c>
      <c r="D2056">
        <v>66.489999999999995</v>
      </c>
    </row>
    <row r="2057" spans="1:4" x14ac:dyDescent="0.25">
      <c r="A2057" s="3" t="str">
        <f t="shared" si="32"/>
        <v>HIGH.L_44621</v>
      </c>
      <c r="B2057" t="s">
        <v>48</v>
      </c>
      <c r="C2057" s="1">
        <v>44621</v>
      </c>
      <c r="D2057">
        <v>5.3010000000000002</v>
      </c>
    </row>
    <row r="2058" spans="1:4" x14ac:dyDescent="0.25">
      <c r="A2058" s="3" t="str">
        <f t="shared" si="32"/>
        <v>HST_44621</v>
      </c>
      <c r="B2058" t="s">
        <v>49</v>
      </c>
      <c r="C2058" s="1">
        <v>44621</v>
      </c>
      <c r="D2058">
        <v>17.420000000000002</v>
      </c>
    </row>
    <row r="2059" spans="1:4" x14ac:dyDescent="0.25">
      <c r="A2059" s="3" t="str">
        <f t="shared" si="32"/>
        <v>HYG_44621</v>
      </c>
      <c r="B2059" t="s">
        <v>50</v>
      </c>
      <c r="C2059" s="1">
        <v>44621</v>
      </c>
      <c r="D2059">
        <v>83.13</v>
      </c>
    </row>
    <row r="2060" spans="1:4" x14ac:dyDescent="0.25">
      <c r="A2060" s="3" t="str">
        <f t="shared" si="32"/>
        <v>IAU_44621</v>
      </c>
      <c r="B2060" t="s">
        <v>51</v>
      </c>
      <c r="C2060" s="1">
        <v>44621</v>
      </c>
      <c r="D2060">
        <v>36.99</v>
      </c>
    </row>
    <row r="2061" spans="1:4" x14ac:dyDescent="0.25">
      <c r="A2061" s="3" t="str">
        <f t="shared" si="32"/>
        <v>ICLN_44621</v>
      </c>
      <c r="B2061" t="s">
        <v>52</v>
      </c>
      <c r="C2061" s="1">
        <v>44621</v>
      </c>
      <c r="D2061">
        <v>20.51</v>
      </c>
    </row>
    <row r="2062" spans="1:4" x14ac:dyDescent="0.25">
      <c r="A2062" s="3" t="str">
        <f t="shared" si="32"/>
        <v>IEAA.L_44621</v>
      </c>
      <c r="B2062" t="s">
        <v>53</v>
      </c>
      <c r="C2062" s="1">
        <v>44621</v>
      </c>
      <c r="D2062">
        <v>5.1879999999999997</v>
      </c>
    </row>
    <row r="2063" spans="1:4" x14ac:dyDescent="0.25">
      <c r="A2063" s="3" t="str">
        <f t="shared" si="32"/>
        <v>IEF_44621</v>
      </c>
      <c r="B2063" t="s">
        <v>54</v>
      </c>
      <c r="C2063" s="1">
        <v>44621</v>
      </c>
      <c r="D2063">
        <v>113.11</v>
      </c>
    </row>
    <row r="2064" spans="1:4" x14ac:dyDescent="0.25">
      <c r="A2064" s="3" t="str">
        <f t="shared" si="32"/>
        <v>IEFM.L_44621</v>
      </c>
      <c r="B2064" t="s">
        <v>55</v>
      </c>
      <c r="C2064" s="1">
        <v>44621</v>
      </c>
      <c r="D2064">
        <v>724.98199999999997</v>
      </c>
    </row>
    <row r="2065" spans="1:4" x14ac:dyDescent="0.25">
      <c r="A2065" s="3" t="str">
        <f t="shared" si="32"/>
        <v>IEMG_44621</v>
      </c>
      <c r="B2065" t="s">
        <v>56</v>
      </c>
      <c r="C2065" s="1">
        <v>44621</v>
      </c>
      <c r="D2065">
        <v>56.41</v>
      </c>
    </row>
    <row r="2066" spans="1:4" x14ac:dyDescent="0.25">
      <c r="A2066" s="3" t="str">
        <f t="shared" si="32"/>
        <v>IEUS_44621</v>
      </c>
      <c r="B2066" t="s">
        <v>57</v>
      </c>
      <c r="C2066" s="1">
        <v>44621</v>
      </c>
      <c r="D2066">
        <v>59.22</v>
      </c>
    </row>
    <row r="2067" spans="1:4" x14ac:dyDescent="0.25">
      <c r="A2067" s="3" t="str">
        <f t="shared" si="32"/>
        <v>IEVL.L_44621</v>
      </c>
      <c r="B2067" t="s">
        <v>58</v>
      </c>
      <c r="C2067" s="1">
        <v>44621</v>
      </c>
      <c r="D2067">
        <v>7.0659999999999998</v>
      </c>
    </row>
    <row r="2068" spans="1:4" x14ac:dyDescent="0.25">
      <c r="A2068" s="3" t="str">
        <f t="shared" si="32"/>
        <v>IGF_44621</v>
      </c>
      <c r="B2068" t="s">
        <v>59</v>
      </c>
      <c r="C2068" s="1">
        <v>44621</v>
      </c>
      <c r="D2068">
        <v>47.19</v>
      </c>
    </row>
    <row r="2069" spans="1:4" x14ac:dyDescent="0.25">
      <c r="A2069" s="3" t="str">
        <f t="shared" si="32"/>
        <v>INDA_44621</v>
      </c>
      <c r="B2069" t="s">
        <v>60</v>
      </c>
      <c r="C2069" s="1">
        <v>44621</v>
      </c>
      <c r="D2069">
        <v>42.61</v>
      </c>
    </row>
    <row r="2070" spans="1:4" x14ac:dyDescent="0.25">
      <c r="A2070" s="3" t="str">
        <f t="shared" si="32"/>
        <v>IUMO.L_44621</v>
      </c>
      <c r="B2070" t="s">
        <v>61</v>
      </c>
      <c r="C2070" s="1">
        <v>44621</v>
      </c>
      <c r="D2070">
        <v>10.94</v>
      </c>
    </row>
    <row r="2071" spans="1:4" x14ac:dyDescent="0.25">
      <c r="A2071" s="3" t="str">
        <f t="shared" si="32"/>
        <v>IUVL.L_44621</v>
      </c>
      <c r="B2071" t="s">
        <v>62</v>
      </c>
      <c r="C2071" s="1">
        <v>44621</v>
      </c>
      <c r="D2071">
        <v>8.89</v>
      </c>
    </row>
    <row r="2072" spans="1:4" x14ac:dyDescent="0.25">
      <c r="A2072" s="3" t="str">
        <f t="shared" si="32"/>
        <v>IVV_44621</v>
      </c>
      <c r="B2072" t="s">
        <v>63</v>
      </c>
      <c r="C2072" s="1">
        <v>44621</v>
      </c>
      <c r="D2072">
        <v>431.92</v>
      </c>
    </row>
    <row r="2073" spans="1:4" x14ac:dyDescent="0.25">
      <c r="A2073" s="3" t="str">
        <f t="shared" si="32"/>
        <v>IWM_44621</v>
      </c>
      <c r="B2073" t="s">
        <v>64</v>
      </c>
      <c r="C2073" s="1">
        <v>44621</v>
      </c>
      <c r="D2073">
        <v>199.49</v>
      </c>
    </row>
    <row r="2074" spans="1:4" x14ac:dyDescent="0.25">
      <c r="A2074" s="3" t="str">
        <f t="shared" si="32"/>
        <v>IXN_44621</v>
      </c>
      <c r="B2074" t="s">
        <v>65</v>
      </c>
      <c r="C2074" s="1">
        <v>44621</v>
      </c>
      <c r="D2074">
        <v>55.34</v>
      </c>
    </row>
    <row r="2075" spans="1:4" x14ac:dyDescent="0.25">
      <c r="A2075" s="3" t="str">
        <f t="shared" si="32"/>
        <v>JPEA.L_44621</v>
      </c>
      <c r="B2075" t="s">
        <v>66</v>
      </c>
      <c r="C2075" s="1">
        <v>44621</v>
      </c>
      <c r="D2075">
        <v>5.3819999999999997</v>
      </c>
    </row>
    <row r="2076" spans="1:4" x14ac:dyDescent="0.25">
      <c r="A2076" s="3" t="str">
        <f t="shared" si="32"/>
        <v>JPM_44621</v>
      </c>
      <c r="B2076" t="s">
        <v>67</v>
      </c>
      <c r="C2076" s="1">
        <v>44621</v>
      </c>
      <c r="D2076">
        <v>136.44999999999999</v>
      </c>
    </row>
    <row r="2077" spans="1:4" x14ac:dyDescent="0.25">
      <c r="A2077" s="3" t="str">
        <f t="shared" si="32"/>
        <v>KR_44621</v>
      </c>
      <c r="B2077" t="s">
        <v>68</v>
      </c>
      <c r="C2077" s="1">
        <v>44621</v>
      </c>
      <c r="D2077">
        <v>48.35</v>
      </c>
    </row>
    <row r="2078" spans="1:4" x14ac:dyDescent="0.25">
      <c r="A2078" s="3" t="str">
        <f t="shared" si="32"/>
        <v>LQD_44621</v>
      </c>
      <c r="B2078" t="s">
        <v>69</v>
      </c>
      <c r="C2078" s="1">
        <v>44621</v>
      </c>
      <c r="D2078">
        <v>124.97</v>
      </c>
    </row>
    <row r="2079" spans="1:4" x14ac:dyDescent="0.25">
      <c r="A2079" s="3" t="str">
        <f t="shared" si="32"/>
        <v>MCHI_44621</v>
      </c>
      <c r="B2079" t="s">
        <v>70</v>
      </c>
      <c r="C2079" s="1">
        <v>44621</v>
      </c>
      <c r="D2079">
        <v>58.59</v>
      </c>
    </row>
    <row r="2080" spans="1:4" x14ac:dyDescent="0.25">
      <c r="A2080" s="3" t="str">
        <f t="shared" si="32"/>
        <v>MVEU.L_44621</v>
      </c>
      <c r="B2080" t="s">
        <v>71</v>
      </c>
      <c r="C2080" s="1">
        <v>44621</v>
      </c>
      <c r="D2080">
        <v>52.045000000000002</v>
      </c>
    </row>
    <row r="2081" spans="1:4" x14ac:dyDescent="0.25">
      <c r="A2081" s="3" t="str">
        <f t="shared" si="32"/>
        <v>OGN_44621</v>
      </c>
      <c r="B2081" t="s">
        <v>72</v>
      </c>
      <c r="C2081" s="1">
        <v>44621</v>
      </c>
      <c r="D2081">
        <v>37.46</v>
      </c>
    </row>
    <row r="2082" spans="1:4" x14ac:dyDescent="0.25">
      <c r="A2082" s="3" t="str">
        <f t="shared" si="32"/>
        <v>PG_44621</v>
      </c>
      <c r="B2082" t="s">
        <v>73</v>
      </c>
      <c r="C2082" s="1">
        <v>44621</v>
      </c>
      <c r="D2082">
        <v>153.31</v>
      </c>
    </row>
    <row r="2083" spans="1:4" x14ac:dyDescent="0.25">
      <c r="A2083" s="3" t="str">
        <f t="shared" si="32"/>
        <v>PPL_44621</v>
      </c>
      <c r="B2083" t="s">
        <v>74</v>
      </c>
      <c r="C2083" s="1">
        <v>44621</v>
      </c>
      <c r="D2083">
        <v>25.45</v>
      </c>
    </row>
    <row r="2084" spans="1:4" x14ac:dyDescent="0.25">
      <c r="A2084" s="3" t="str">
        <f t="shared" si="32"/>
        <v>PRU_44621</v>
      </c>
      <c r="B2084" t="s">
        <v>75</v>
      </c>
      <c r="C2084" s="1">
        <v>44621</v>
      </c>
      <c r="D2084">
        <v>105.78</v>
      </c>
    </row>
    <row r="2085" spans="1:4" x14ac:dyDescent="0.25">
      <c r="A2085" s="3" t="str">
        <f t="shared" si="32"/>
        <v>PYPL_44621</v>
      </c>
      <c r="B2085" t="s">
        <v>76</v>
      </c>
      <c r="C2085" s="1">
        <v>44621</v>
      </c>
      <c r="D2085">
        <v>106.51</v>
      </c>
    </row>
    <row r="2086" spans="1:4" x14ac:dyDescent="0.25">
      <c r="A2086" s="3" t="str">
        <f t="shared" si="32"/>
        <v>RE_44621</v>
      </c>
      <c r="B2086" t="s">
        <v>77</v>
      </c>
      <c r="C2086" s="1">
        <v>44621</v>
      </c>
      <c r="D2086">
        <v>284.08999999999997</v>
      </c>
    </row>
    <row r="2087" spans="1:4" x14ac:dyDescent="0.25">
      <c r="A2087" s="3" t="str">
        <f t="shared" si="32"/>
        <v>REET_44621</v>
      </c>
      <c r="B2087" t="s">
        <v>78</v>
      </c>
      <c r="C2087" s="1">
        <v>44621</v>
      </c>
      <c r="D2087">
        <v>27.66</v>
      </c>
    </row>
    <row r="2088" spans="1:4" x14ac:dyDescent="0.25">
      <c r="A2088" s="3" t="str">
        <f t="shared" si="32"/>
        <v>ROL_44621</v>
      </c>
      <c r="B2088" t="s">
        <v>79</v>
      </c>
      <c r="C2088" s="1">
        <v>44621</v>
      </c>
      <c r="D2088">
        <v>33.159999999999997</v>
      </c>
    </row>
    <row r="2089" spans="1:4" x14ac:dyDescent="0.25">
      <c r="A2089" s="3" t="str">
        <f t="shared" si="32"/>
        <v>ROST_44621</v>
      </c>
      <c r="B2089" t="s">
        <v>80</v>
      </c>
      <c r="C2089" s="1">
        <v>44621</v>
      </c>
      <c r="D2089">
        <v>89.55</v>
      </c>
    </row>
    <row r="2090" spans="1:4" x14ac:dyDescent="0.25">
      <c r="A2090" s="3" t="str">
        <f t="shared" si="32"/>
        <v>SEGA.L_44621</v>
      </c>
      <c r="B2090" t="s">
        <v>81</v>
      </c>
      <c r="C2090" s="1">
        <v>44621</v>
      </c>
      <c r="D2090">
        <v>107.41</v>
      </c>
    </row>
    <row r="2091" spans="1:4" x14ac:dyDescent="0.25">
      <c r="A2091" s="3" t="str">
        <f t="shared" si="32"/>
        <v>SHY_44621</v>
      </c>
      <c r="B2091" t="s">
        <v>82</v>
      </c>
      <c r="C2091" s="1">
        <v>44621</v>
      </c>
      <c r="D2091">
        <v>84.73</v>
      </c>
    </row>
    <row r="2092" spans="1:4" x14ac:dyDescent="0.25">
      <c r="A2092" s="3" t="str">
        <f t="shared" si="32"/>
        <v>SLV_44621</v>
      </c>
      <c r="B2092" t="s">
        <v>83</v>
      </c>
      <c r="C2092" s="1">
        <v>44621</v>
      </c>
      <c r="D2092">
        <v>23.54</v>
      </c>
    </row>
    <row r="2093" spans="1:4" x14ac:dyDescent="0.25">
      <c r="A2093" s="3" t="str">
        <f t="shared" si="32"/>
        <v>SPMV.L_44621</v>
      </c>
      <c r="B2093" t="s">
        <v>84</v>
      </c>
      <c r="C2093" s="1">
        <v>44621</v>
      </c>
      <c r="D2093">
        <v>77.3</v>
      </c>
    </row>
    <row r="2094" spans="1:4" x14ac:dyDescent="0.25">
      <c r="A2094" s="3" t="str">
        <f t="shared" si="32"/>
        <v>TLT_44621</v>
      </c>
      <c r="B2094" t="s">
        <v>85</v>
      </c>
      <c r="C2094" s="1">
        <v>44621</v>
      </c>
      <c r="D2094">
        <v>141.30000000000001</v>
      </c>
    </row>
    <row r="2095" spans="1:4" x14ac:dyDescent="0.25">
      <c r="A2095" s="3" t="str">
        <f t="shared" si="32"/>
        <v>UNH_44621</v>
      </c>
      <c r="B2095" t="s">
        <v>86</v>
      </c>
      <c r="C2095" s="1">
        <v>44621</v>
      </c>
      <c r="D2095">
        <v>476.25</v>
      </c>
    </row>
    <row r="2096" spans="1:4" x14ac:dyDescent="0.25">
      <c r="A2096" s="3" t="str">
        <f t="shared" si="32"/>
        <v>URI_44621</v>
      </c>
      <c r="B2096" t="s">
        <v>87</v>
      </c>
      <c r="C2096" s="1">
        <v>44621</v>
      </c>
      <c r="D2096">
        <v>313.04000000000002</v>
      </c>
    </row>
    <row r="2097" spans="1:4" x14ac:dyDescent="0.25">
      <c r="A2097" s="3" t="str">
        <f t="shared" si="32"/>
        <v>V_44621</v>
      </c>
      <c r="B2097" t="s">
        <v>88</v>
      </c>
      <c r="C2097" s="1">
        <v>44621</v>
      </c>
      <c r="D2097">
        <v>208.97</v>
      </c>
    </row>
    <row r="2098" spans="1:4" x14ac:dyDescent="0.25">
      <c r="A2098" s="3" t="str">
        <f t="shared" si="32"/>
        <v>VRSK_44621</v>
      </c>
      <c r="B2098" t="s">
        <v>89</v>
      </c>
      <c r="C2098" s="1">
        <v>44621</v>
      </c>
      <c r="D2098">
        <v>179.36</v>
      </c>
    </row>
    <row r="2099" spans="1:4" x14ac:dyDescent="0.25">
      <c r="A2099" s="3" t="str">
        <f t="shared" si="32"/>
        <v>VXX_44621</v>
      </c>
      <c r="B2099" t="s">
        <v>90</v>
      </c>
      <c r="C2099" s="1">
        <v>44621</v>
      </c>
      <c r="D2099">
        <v>26.67</v>
      </c>
    </row>
    <row r="2100" spans="1:4" x14ac:dyDescent="0.25">
      <c r="A2100" s="3" t="str">
        <f t="shared" si="32"/>
        <v>WRK_44621</v>
      </c>
      <c r="B2100" t="s">
        <v>91</v>
      </c>
      <c r="C2100" s="1">
        <v>44621</v>
      </c>
      <c r="D2100">
        <v>43.39</v>
      </c>
    </row>
    <row r="2101" spans="1:4" x14ac:dyDescent="0.25">
      <c r="A2101" s="3" t="str">
        <f t="shared" si="32"/>
        <v>XLB_44621</v>
      </c>
      <c r="B2101" t="s">
        <v>92</v>
      </c>
      <c r="C2101" s="1">
        <v>44621</v>
      </c>
      <c r="D2101">
        <v>81.459999999999994</v>
      </c>
    </row>
    <row r="2102" spans="1:4" x14ac:dyDescent="0.25">
      <c r="A2102" s="3" t="str">
        <f t="shared" si="32"/>
        <v>XLC_44621</v>
      </c>
      <c r="B2102" t="s">
        <v>93</v>
      </c>
      <c r="C2102" s="1">
        <v>44621</v>
      </c>
      <c r="D2102">
        <v>67.59</v>
      </c>
    </row>
    <row r="2103" spans="1:4" x14ac:dyDescent="0.25">
      <c r="A2103" s="3" t="str">
        <f t="shared" si="32"/>
        <v>XLE_44621</v>
      </c>
      <c r="B2103" t="s">
        <v>94</v>
      </c>
      <c r="C2103" s="1">
        <v>44621</v>
      </c>
      <c r="D2103">
        <v>71.290000000000006</v>
      </c>
    </row>
    <row r="2104" spans="1:4" x14ac:dyDescent="0.25">
      <c r="A2104" s="3" t="str">
        <f t="shared" si="32"/>
        <v>XLF_44621</v>
      </c>
      <c r="B2104" t="s">
        <v>95</v>
      </c>
      <c r="C2104" s="1">
        <v>44621</v>
      </c>
      <c r="D2104">
        <v>37.1</v>
      </c>
    </row>
    <row r="2105" spans="1:4" x14ac:dyDescent="0.25">
      <c r="A2105" s="3" t="str">
        <f t="shared" si="32"/>
        <v>XLI_44621</v>
      </c>
      <c r="B2105" t="s">
        <v>96</v>
      </c>
      <c r="C2105" s="1">
        <v>44621</v>
      </c>
      <c r="D2105">
        <v>98.4</v>
      </c>
    </row>
    <row r="2106" spans="1:4" x14ac:dyDescent="0.25">
      <c r="A2106" s="3" t="str">
        <f t="shared" si="32"/>
        <v>XLK_44621</v>
      </c>
      <c r="B2106" t="s">
        <v>97</v>
      </c>
      <c r="C2106" s="1">
        <v>44621</v>
      </c>
      <c r="D2106">
        <v>150.99</v>
      </c>
    </row>
    <row r="2107" spans="1:4" x14ac:dyDescent="0.25">
      <c r="A2107" s="3" t="str">
        <f t="shared" si="32"/>
        <v>XLP_44621</v>
      </c>
      <c r="B2107" t="s">
        <v>98</v>
      </c>
      <c r="C2107" s="1">
        <v>44621</v>
      </c>
      <c r="D2107">
        <v>74.459999999999994</v>
      </c>
    </row>
    <row r="2108" spans="1:4" x14ac:dyDescent="0.25">
      <c r="A2108" s="3" t="str">
        <f t="shared" si="32"/>
        <v>XLU_44621</v>
      </c>
      <c r="B2108" t="s">
        <v>99</v>
      </c>
      <c r="C2108" s="1">
        <v>44621</v>
      </c>
      <c r="D2108">
        <v>67.34</v>
      </c>
    </row>
    <row r="2109" spans="1:4" x14ac:dyDescent="0.25">
      <c r="A2109" s="3" t="str">
        <f t="shared" si="32"/>
        <v>XLV_44621</v>
      </c>
      <c r="B2109" t="s">
        <v>100</v>
      </c>
      <c r="C2109" s="1">
        <v>44621</v>
      </c>
      <c r="D2109">
        <v>129.24</v>
      </c>
    </row>
    <row r="2110" spans="1:4" x14ac:dyDescent="0.25">
      <c r="A2110" s="3" t="str">
        <f t="shared" si="32"/>
        <v>XLY_44621</v>
      </c>
      <c r="B2110" t="s">
        <v>101</v>
      </c>
      <c r="C2110" s="1">
        <v>44621</v>
      </c>
      <c r="D2110">
        <v>174.74</v>
      </c>
    </row>
    <row r="2111" spans="1:4" x14ac:dyDescent="0.25">
      <c r="A2111" s="3" t="str">
        <f t="shared" si="32"/>
        <v>XOM_44621</v>
      </c>
      <c r="B2111" t="s">
        <v>102</v>
      </c>
      <c r="C2111" s="1">
        <v>44621</v>
      </c>
      <c r="D2111">
        <v>79.17</v>
      </c>
    </row>
    <row r="2112" spans="1:4" x14ac:dyDescent="0.25">
      <c r="A2112" s="3" t="str">
        <f t="shared" si="32"/>
        <v>ABBV_44622</v>
      </c>
      <c r="B2112" t="s">
        <v>3</v>
      </c>
      <c r="C2112" s="1">
        <v>44622</v>
      </c>
      <c r="D2112">
        <v>149.57</v>
      </c>
    </row>
    <row r="2113" spans="1:4" x14ac:dyDescent="0.25">
      <c r="A2113" s="3" t="str">
        <f t="shared" si="32"/>
        <v>ACN_44622</v>
      </c>
      <c r="B2113" t="s">
        <v>4</v>
      </c>
      <c r="C2113" s="1">
        <v>44622</v>
      </c>
      <c r="D2113">
        <v>318.33</v>
      </c>
    </row>
    <row r="2114" spans="1:4" x14ac:dyDescent="0.25">
      <c r="A2114" s="3" t="str">
        <f t="shared" si="32"/>
        <v>AEP_44622</v>
      </c>
      <c r="B2114" t="s">
        <v>5</v>
      </c>
      <c r="C2114" s="1">
        <v>44622</v>
      </c>
      <c r="D2114">
        <v>91.24</v>
      </c>
    </row>
    <row r="2115" spans="1:4" x14ac:dyDescent="0.25">
      <c r="A2115" s="3" t="str">
        <f t="shared" ref="A2115:A2178" si="33">CONCATENATE(B2115,"_",C2115)</f>
        <v>AIZ_44622</v>
      </c>
      <c r="B2115" t="s">
        <v>6</v>
      </c>
      <c r="C2115" s="1">
        <v>44622</v>
      </c>
      <c r="D2115">
        <v>168.88</v>
      </c>
    </row>
    <row r="2116" spans="1:4" x14ac:dyDescent="0.25">
      <c r="A2116" s="3" t="str">
        <f t="shared" si="33"/>
        <v>ALLE_44622</v>
      </c>
      <c r="B2116" t="s">
        <v>7</v>
      </c>
      <c r="C2116" s="1">
        <v>44622</v>
      </c>
      <c r="D2116">
        <v>117.37</v>
      </c>
    </row>
    <row r="2117" spans="1:4" x14ac:dyDescent="0.25">
      <c r="A2117" s="3" t="str">
        <f t="shared" si="33"/>
        <v>AMAT_44622</v>
      </c>
      <c r="B2117" t="s">
        <v>8</v>
      </c>
      <c r="C2117" s="1">
        <v>44622</v>
      </c>
      <c r="D2117">
        <v>133.18</v>
      </c>
    </row>
    <row r="2118" spans="1:4" x14ac:dyDescent="0.25">
      <c r="A2118" s="3" t="str">
        <f t="shared" si="33"/>
        <v>AMP_44622</v>
      </c>
      <c r="B2118" t="s">
        <v>9</v>
      </c>
      <c r="C2118" s="1">
        <v>44622</v>
      </c>
      <c r="D2118">
        <v>289.89999999999998</v>
      </c>
    </row>
    <row r="2119" spans="1:4" x14ac:dyDescent="0.25">
      <c r="A2119" s="3" t="str">
        <f t="shared" si="33"/>
        <v>AMZN_44622</v>
      </c>
      <c r="B2119" t="s">
        <v>10</v>
      </c>
      <c r="C2119" s="1">
        <v>44622</v>
      </c>
      <c r="D2119">
        <v>3041.05</v>
      </c>
    </row>
    <row r="2120" spans="1:4" x14ac:dyDescent="0.25">
      <c r="A2120" s="3" t="str">
        <f t="shared" si="33"/>
        <v>AVB_44622</v>
      </c>
      <c r="B2120" t="s">
        <v>11</v>
      </c>
      <c r="C2120" s="1">
        <v>44622</v>
      </c>
      <c r="D2120">
        <v>240.68</v>
      </c>
    </row>
    <row r="2121" spans="1:4" x14ac:dyDescent="0.25">
      <c r="A2121" s="3" t="str">
        <f t="shared" si="33"/>
        <v>AVY_44622</v>
      </c>
      <c r="B2121" t="s">
        <v>12</v>
      </c>
      <c r="C2121" s="1">
        <v>44622</v>
      </c>
      <c r="D2121">
        <v>171.99</v>
      </c>
    </row>
    <row r="2122" spans="1:4" x14ac:dyDescent="0.25">
      <c r="A2122" s="3" t="str">
        <f t="shared" si="33"/>
        <v>AXP_44622</v>
      </c>
      <c r="B2122" t="s">
        <v>13</v>
      </c>
      <c r="C2122" s="1">
        <v>44622</v>
      </c>
      <c r="D2122">
        <v>180.31</v>
      </c>
    </row>
    <row r="2123" spans="1:4" x14ac:dyDescent="0.25">
      <c r="A2123" s="3" t="str">
        <f t="shared" si="33"/>
        <v>BDX_44622</v>
      </c>
      <c r="B2123" t="s">
        <v>14</v>
      </c>
      <c r="C2123" s="1">
        <v>44622</v>
      </c>
      <c r="D2123">
        <v>272.52</v>
      </c>
    </row>
    <row r="2124" spans="1:4" x14ac:dyDescent="0.25">
      <c r="A2124" s="3" t="str">
        <f t="shared" si="33"/>
        <v>BF-B_44622</v>
      </c>
      <c r="B2124" t="s">
        <v>15</v>
      </c>
      <c r="C2124" s="1">
        <v>44622</v>
      </c>
      <c r="D2124">
        <v>64.644999999999996</v>
      </c>
    </row>
    <row r="2125" spans="1:4" x14ac:dyDescent="0.25">
      <c r="A2125" s="3" t="str">
        <f t="shared" si="33"/>
        <v>BMY_44622</v>
      </c>
      <c r="B2125" t="s">
        <v>16</v>
      </c>
      <c r="C2125" s="1">
        <v>44622</v>
      </c>
      <c r="D2125">
        <v>68.849999999999994</v>
      </c>
    </row>
    <row r="2126" spans="1:4" x14ac:dyDescent="0.25">
      <c r="A2126" s="3" t="str">
        <f t="shared" si="33"/>
        <v>BR_44622</v>
      </c>
      <c r="B2126" t="s">
        <v>17</v>
      </c>
      <c r="C2126" s="1">
        <v>44622</v>
      </c>
      <c r="D2126">
        <v>148.18</v>
      </c>
    </row>
    <row r="2127" spans="1:4" x14ac:dyDescent="0.25">
      <c r="A2127" s="3" t="str">
        <f t="shared" si="33"/>
        <v>CARR_44622</v>
      </c>
      <c r="B2127" t="s">
        <v>18</v>
      </c>
      <c r="C2127" s="1">
        <v>44622</v>
      </c>
      <c r="D2127">
        <v>44.91</v>
      </c>
    </row>
    <row r="2128" spans="1:4" x14ac:dyDescent="0.25">
      <c r="A2128" s="3" t="str">
        <f t="shared" si="33"/>
        <v>CDW_44622</v>
      </c>
      <c r="B2128" t="s">
        <v>19</v>
      </c>
      <c r="C2128" s="1">
        <v>44622</v>
      </c>
      <c r="D2128">
        <v>174.02</v>
      </c>
    </row>
    <row r="2129" spans="1:4" x14ac:dyDescent="0.25">
      <c r="A2129" s="3" t="str">
        <f t="shared" si="33"/>
        <v>CE_44622</v>
      </c>
      <c r="B2129" t="s">
        <v>20</v>
      </c>
      <c r="C2129" s="1">
        <v>44622</v>
      </c>
      <c r="D2129">
        <v>143.29</v>
      </c>
    </row>
    <row r="2130" spans="1:4" x14ac:dyDescent="0.25">
      <c r="A2130" s="3" t="str">
        <f t="shared" si="33"/>
        <v>CHTR_44622</v>
      </c>
      <c r="B2130" t="s">
        <v>21</v>
      </c>
      <c r="C2130" s="1">
        <v>44622</v>
      </c>
      <c r="D2130">
        <v>570.99</v>
      </c>
    </row>
    <row r="2131" spans="1:4" x14ac:dyDescent="0.25">
      <c r="A2131" s="3" t="str">
        <f t="shared" si="33"/>
        <v>CNC_44622</v>
      </c>
      <c r="B2131" t="s">
        <v>22</v>
      </c>
      <c r="C2131" s="1">
        <v>44622</v>
      </c>
      <c r="D2131">
        <v>84.68</v>
      </c>
    </row>
    <row r="2132" spans="1:4" x14ac:dyDescent="0.25">
      <c r="A2132" s="3" t="str">
        <f t="shared" si="33"/>
        <v>CNP_44622</v>
      </c>
      <c r="B2132" t="s">
        <v>23</v>
      </c>
      <c r="C2132" s="1">
        <v>44622</v>
      </c>
      <c r="D2132">
        <v>27.72</v>
      </c>
    </row>
    <row r="2133" spans="1:4" x14ac:dyDescent="0.25">
      <c r="A2133" s="3" t="str">
        <f t="shared" si="33"/>
        <v>COP_44622</v>
      </c>
      <c r="B2133" t="s">
        <v>24</v>
      </c>
      <c r="C2133" s="1">
        <v>44622</v>
      </c>
      <c r="D2133">
        <v>98.04</v>
      </c>
    </row>
    <row r="2134" spans="1:4" x14ac:dyDescent="0.25">
      <c r="A2134" s="3" t="str">
        <f t="shared" si="33"/>
        <v>CTAS_44622</v>
      </c>
      <c r="B2134" t="s">
        <v>25</v>
      </c>
      <c r="C2134" s="1">
        <v>44622</v>
      </c>
      <c r="D2134">
        <v>380.99</v>
      </c>
    </row>
    <row r="2135" spans="1:4" x14ac:dyDescent="0.25">
      <c r="A2135" s="3" t="str">
        <f t="shared" si="33"/>
        <v>CZR_44622</v>
      </c>
      <c r="B2135" t="s">
        <v>26</v>
      </c>
      <c r="C2135" s="1">
        <v>44622</v>
      </c>
      <c r="D2135">
        <v>86.16</v>
      </c>
    </row>
    <row r="2136" spans="1:4" x14ac:dyDescent="0.25">
      <c r="A2136" s="3" t="str">
        <f t="shared" si="33"/>
        <v>DG_44622</v>
      </c>
      <c r="B2136" t="s">
        <v>27</v>
      </c>
      <c r="C2136" s="1">
        <v>44622</v>
      </c>
      <c r="D2136">
        <v>205.41</v>
      </c>
    </row>
    <row r="2137" spans="1:4" x14ac:dyDescent="0.25">
      <c r="A2137" s="3" t="str">
        <f t="shared" si="33"/>
        <v>DPZ_44622</v>
      </c>
      <c r="B2137" t="s">
        <v>28</v>
      </c>
      <c r="C2137" s="1">
        <v>44622</v>
      </c>
      <c r="D2137">
        <v>423.25</v>
      </c>
    </row>
    <row r="2138" spans="1:4" x14ac:dyDescent="0.25">
      <c r="A2138" s="3" t="str">
        <f t="shared" si="33"/>
        <v>DRE_44622</v>
      </c>
      <c r="B2138" t="s">
        <v>29</v>
      </c>
      <c r="C2138" s="1">
        <v>44622</v>
      </c>
      <c r="D2138">
        <v>53.29</v>
      </c>
    </row>
    <row r="2139" spans="1:4" x14ac:dyDescent="0.25">
      <c r="A2139" s="3" t="str">
        <f t="shared" si="33"/>
        <v>DXC_44622</v>
      </c>
      <c r="B2139" t="s">
        <v>30</v>
      </c>
      <c r="C2139" s="1">
        <v>44622</v>
      </c>
      <c r="D2139">
        <v>31.61</v>
      </c>
    </row>
    <row r="2140" spans="1:4" x14ac:dyDescent="0.25">
      <c r="A2140" s="3" t="str">
        <f t="shared" si="33"/>
        <v>EWA_44622</v>
      </c>
      <c r="B2140" t="s">
        <v>31</v>
      </c>
      <c r="C2140" s="1">
        <v>44622</v>
      </c>
      <c r="D2140">
        <v>24.61</v>
      </c>
    </row>
    <row r="2141" spans="1:4" x14ac:dyDescent="0.25">
      <c r="A2141" s="3" t="str">
        <f t="shared" si="33"/>
        <v>EWC_44622</v>
      </c>
      <c r="B2141" t="s">
        <v>32</v>
      </c>
      <c r="C2141" s="1">
        <v>44622</v>
      </c>
      <c r="D2141">
        <v>38.58</v>
      </c>
    </row>
    <row r="2142" spans="1:4" x14ac:dyDescent="0.25">
      <c r="A2142" s="3" t="str">
        <f t="shared" si="33"/>
        <v>EWG_44622</v>
      </c>
      <c r="B2142" t="s">
        <v>33</v>
      </c>
      <c r="C2142" s="1">
        <v>44622</v>
      </c>
      <c r="D2142">
        <v>28.24</v>
      </c>
    </row>
    <row r="2143" spans="1:4" x14ac:dyDescent="0.25">
      <c r="A2143" s="3" t="str">
        <f t="shared" si="33"/>
        <v>EWH_44622</v>
      </c>
      <c r="B2143" t="s">
        <v>34</v>
      </c>
      <c r="C2143" s="1">
        <v>44622</v>
      </c>
      <c r="D2143">
        <v>22.36</v>
      </c>
    </row>
    <row r="2144" spans="1:4" x14ac:dyDescent="0.25">
      <c r="A2144" s="3" t="str">
        <f t="shared" si="33"/>
        <v>EWJ_44622</v>
      </c>
      <c r="B2144" t="s">
        <v>35</v>
      </c>
      <c r="C2144" s="1">
        <v>44622</v>
      </c>
      <c r="D2144">
        <v>62.29</v>
      </c>
    </row>
    <row r="2145" spans="1:4" x14ac:dyDescent="0.25">
      <c r="A2145" s="3" t="str">
        <f t="shared" si="33"/>
        <v>EWL_44622</v>
      </c>
      <c r="B2145" t="s">
        <v>36</v>
      </c>
      <c r="C2145" s="1">
        <v>44622</v>
      </c>
      <c r="D2145">
        <v>47.73</v>
      </c>
    </row>
    <row r="2146" spans="1:4" x14ac:dyDescent="0.25">
      <c r="A2146" s="3" t="str">
        <f t="shared" si="33"/>
        <v>EWQ_44622</v>
      </c>
      <c r="B2146" t="s">
        <v>37</v>
      </c>
      <c r="C2146" s="1">
        <v>44622</v>
      </c>
      <c r="D2146">
        <v>34.64</v>
      </c>
    </row>
    <row r="2147" spans="1:4" x14ac:dyDescent="0.25">
      <c r="A2147" s="3" t="str">
        <f t="shared" si="33"/>
        <v>EWT_44622</v>
      </c>
      <c r="B2147" t="s">
        <v>38</v>
      </c>
      <c r="C2147" s="1">
        <v>44622</v>
      </c>
      <c r="D2147">
        <v>64.42</v>
      </c>
    </row>
    <row r="2148" spans="1:4" x14ac:dyDescent="0.25">
      <c r="A2148" s="3" t="str">
        <f t="shared" si="33"/>
        <v>EWU_44622</v>
      </c>
      <c r="B2148" t="s">
        <v>39</v>
      </c>
      <c r="C2148" s="1">
        <v>44622</v>
      </c>
      <c r="D2148">
        <v>33.729999999999997</v>
      </c>
    </row>
    <row r="2149" spans="1:4" x14ac:dyDescent="0.25">
      <c r="A2149" s="3" t="str">
        <f t="shared" si="33"/>
        <v>EWY_44622</v>
      </c>
      <c r="B2149" t="s">
        <v>40</v>
      </c>
      <c r="C2149" s="1">
        <v>44622</v>
      </c>
      <c r="D2149">
        <v>71.53</v>
      </c>
    </row>
    <row r="2150" spans="1:4" x14ac:dyDescent="0.25">
      <c r="A2150" s="3" t="str">
        <f t="shared" si="33"/>
        <v>EWZ_44622</v>
      </c>
      <c r="B2150" t="s">
        <v>41</v>
      </c>
      <c r="C2150" s="1">
        <v>44622</v>
      </c>
      <c r="D2150">
        <v>33.979999999999997</v>
      </c>
    </row>
    <row r="2151" spans="1:4" x14ac:dyDescent="0.25">
      <c r="A2151" s="3" t="str">
        <f t="shared" si="33"/>
        <v>FB_44622</v>
      </c>
      <c r="B2151" t="s">
        <v>42</v>
      </c>
      <c r="C2151" s="1">
        <v>44622</v>
      </c>
      <c r="D2151">
        <v>208.11</v>
      </c>
    </row>
    <row r="2152" spans="1:4" x14ac:dyDescent="0.25">
      <c r="A2152" s="3" t="str">
        <f t="shared" si="33"/>
        <v>FTV_44622</v>
      </c>
      <c r="B2152" t="s">
        <v>43</v>
      </c>
      <c r="C2152" s="1">
        <v>44622</v>
      </c>
      <c r="D2152">
        <v>64.2</v>
      </c>
    </row>
    <row r="2153" spans="1:4" x14ac:dyDescent="0.25">
      <c r="A2153" s="3" t="str">
        <f t="shared" si="33"/>
        <v>GOOG_44622</v>
      </c>
      <c r="B2153" t="s">
        <v>44</v>
      </c>
      <c r="C2153" s="1">
        <v>44622</v>
      </c>
      <c r="D2153">
        <v>2695.03</v>
      </c>
    </row>
    <row r="2154" spans="1:4" x14ac:dyDescent="0.25">
      <c r="A2154" s="3" t="str">
        <f t="shared" si="33"/>
        <v>GPC_44622</v>
      </c>
      <c r="B2154" t="s">
        <v>45</v>
      </c>
      <c r="C2154" s="1">
        <v>44622</v>
      </c>
      <c r="D2154">
        <v>124.02500000000001</v>
      </c>
    </row>
    <row r="2155" spans="1:4" x14ac:dyDescent="0.25">
      <c r="A2155" s="3" t="str">
        <f t="shared" si="33"/>
        <v>GSG_44622</v>
      </c>
      <c r="B2155" t="s">
        <v>46</v>
      </c>
      <c r="C2155" s="1">
        <v>44622</v>
      </c>
      <c r="D2155">
        <v>23.19</v>
      </c>
    </row>
    <row r="2156" spans="1:4" x14ac:dyDescent="0.25">
      <c r="A2156" s="3" t="str">
        <f t="shared" si="33"/>
        <v>HIG_44622</v>
      </c>
      <c r="B2156" t="s">
        <v>47</v>
      </c>
      <c r="C2156" s="1">
        <v>44622</v>
      </c>
      <c r="D2156">
        <v>69.180000000000007</v>
      </c>
    </row>
    <row r="2157" spans="1:4" x14ac:dyDescent="0.25">
      <c r="A2157" s="3" t="str">
        <f t="shared" si="33"/>
        <v>HIGH.L_44622</v>
      </c>
      <c r="B2157" t="s">
        <v>48</v>
      </c>
      <c r="C2157" s="1">
        <v>44622</v>
      </c>
      <c r="D2157">
        <v>5.3170000000000002</v>
      </c>
    </row>
    <row r="2158" spans="1:4" x14ac:dyDescent="0.25">
      <c r="A2158" s="3" t="str">
        <f t="shared" si="33"/>
        <v>HST_44622</v>
      </c>
      <c r="B2158" t="s">
        <v>49</v>
      </c>
      <c r="C2158" s="1">
        <v>44622</v>
      </c>
      <c r="D2158">
        <v>17.920000000000002</v>
      </c>
    </row>
    <row r="2159" spans="1:4" x14ac:dyDescent="0.25">
      <c r="A2159" s="3" t="str">
        <f t="shared" si="33"/>
        <v>HYG_44622</v>
      </c>
      <c r="B2159" t="s">
        <v>50</v>
      </c>
      <c r="C2159" s="1">
        <v>44622</v>
      </c>
      <c r="D2159">
        <v>83.33</v>
      </c>
    </row>
    <row r="2160" spans="1:4" x14ac:dyDescent="0.25">
      <c r="A2160" s="3" t="str">
        <f t="shared" si="33"/>
        <v>IAU_44622</v>
      </c>
      <c r="B2160" t="s">
        <v>51</v>
      </c>
      <c r="C2160" s="1">
        <v>44622</v>
      </c>
      <c r="D2160">
        <v>36.61</v>
      </c>
    </row>
    <row r="2161" spans="1:4" x14ac:dyDescent="0.25">
      <c r="A2161" s="3" t="str">
        <f t="shared" si="33"/>
        <v>ICLN_44622</v>
      </c>
      <c r="B2161" t="s">
        <v>52</v>
      </c>
      <c r="C2161" s="1">
        <v>44622</v>
      </c>
      <c r="D2161">
        <v>20.18</v>
      </c>
    </row>
    <row r="2162" spans="1:4" x14ac:dyDescent="0.25">
      <c r="A2162" s="3" t="str">
        <f t="shared" si="33"/>
        <v>IEAA.L_44622</v>
      </c>
      <c r="B2162" t="s">
        <v>53</v>
      </c>
      <c r="C2162" s="1">
        <v>44622</v>
      </c>
      <c r="D2162">
        <v>5.1710000000000003</v>
      </c>
    </row>
    <row r="2163" spans="1:4" x14ac:dyDescent="0.25">
      <c r="A2163" s="3" t="str">
        <f t="shared" si="33"/>
        <v>IEF_44622</v>
      </c>
      <c r="B2163" t="s">
        <v>54</v>
      </c>
      <c r="C2163" s="1">
        <v>44622</v>
      </c>
      <c r="D2163">
        <v>111.41</v>
      </c>
    </row>
    <row r="2164" spans="1:4" x14ac:dyDescent="0.25">
      <c r="A2164" s="3" t="str">
        <f t="shared" si="33"/>
        <v>IEFM.L_44622</v>
      </c>
      <c r="B2164" t="s">
        <v>55</v>
      </c>
      <c r="C2164" s="1">
        <v>44622</v>
      </c>
      <c r="D2164">
        <v>730.85</v>
      </c>
    </row>
    <row r="2165" spans="1:4" x14ac:dyDescent="0.25">
      <c r="A2165" s="3" t="str">
        <f t="shared" si="33"/>
        <v>IEMG_44622</v>
      </c>
      <c r="B2165" t="s">
        <v>56</v>
      </c>
      <c r="C2165" s="1">
        <v>44622</v>
      </c>
      <c r="D2165">
        <v>56.61</v>
      </c>
    </row>
    <row r="2166" spans="1:4" x14ac:dyDescent="0.25">
      <c r="A2166" s="3" t="str">
        <f t="shared" si="33"/>
        <v>IEUS_44622</v>
      </c>
      <c r="B2166" t="s">
        <v>57</v>
      </c>
      <c r="C2166" s="1">
        <v>44622</v>
      </c>
      <c r="D2166">
        <v>59.87</v>
      </c>
    </row>
    <row r="2167" spans="1:4" x14ac:dyDescent="0.25">
      <c r="A2167" s="3" t="str">
        <f t="shared" si="33"/>
        <v>IEVL.L_44622</v>
      </c>
      <c r="B2167" t="s">
        <v>58</v>
      </c>
      <c r="C2167" s="1">
        <v>44622</v>
      </c>
      <c r="D2167">
        <v>7.1040000000000001</v>
      </c>
    </row>
    <row r="2168" spans="1:4" x14ac:dyDescent="0.25">
      <c r="A2168" s="3" t="str">
        <f t="shared" si="33"/>
        <v>IGF_44622</v>
      </c>
      <c r="B2168" t="s">
        <v>59</v>
      </c>
      <c r="C2168" s="1">
        <v>44622</v>
      </c>
      <c r="D2168">
        <v>47.85</v>
      </c>
    </row>
    <row r="2169" spans="1:4" x14ac:dyDescent="0.25">
      <c r="A2169" s="3" t="str">
        <f t="shared" si="33"/>
        <v>INDA_44622</v>
      </c>
      <c r="B2169" t="s">
        <v>60</v>
      </c>
      <c r="C2169" s="1">
        <v>44622</v>
      </c>
      <c r="D2169">
        <v>43.29</v>
      </c>
    </row>
    <row r="2170" spans="1:4" x14ac:dyDescent="0.25">
      <c r="A2170" s="3" t="str">
        <f t="shared" si="33"/>
        <v>IUMO.L_44622</v>
      </c>
      <c r="B2170" t="s">
        <v>61</v>
      </c>
      <c r="C2170" s="1">
        <v>44622</v>
      </c>
      <c r="D2170">
        <v>10.965</v>
      </c>
    </row>
    <row r="2171" spans="1:4" x14ac:dyDescent="0.25">
      <c r="A2171" s="3" t="str">
        <f t="shared" si="33"/>
        <v>IUVL.L_44622</v>
      </c>
      <c r="B2171" t="s">
        <v>62</v>
      </c>
      <c r="C2171" s="1">
        <v>44622</v>
      </c>
      <c r="D2171">
        <v>9.1349999999999998</v>
      </c>
    </row>
    <row r="2172" spans="1:4" x14ac:dyDescent="0.25">
      <c r="A2172" s="3" t="str">
        <f t="shared" si="33"/>
        <v>IVV_44622</v>
      </c>
      <c r="B2172" t="s">
        <v>63</v>
      </c>
      <c r="C2172" s="1">
        <v>44622</v>
      </c>
      <c r="D2172">
        <v>439.8</v>
      </c>
    </row>
    <row r="2173" spans="1:4" x14ac:dyDescent="0.25">
      <c r="A2173" s="3" t="str">
        <f t="shared" si="33"/>
        <v>IWM_44622</v>
      </c>
      <c r="B2173" t="s">
        <v>64</v>
      </c>
      <c r="C2173" s="1">
        <v>44622</v>
      </c>
      <c r="D2173">
        <v>204.24</v>
      </c>
    </row>
    <row r="2174" spans="1:4" x14ac:dyDescent="0.25">
      <c r="A2174" s="3" t="str">
        <f t="shared" si="33"/>
        <v>IXN_44622</v>
      </c>
      <c r="B2174" t="s">
        <v>65</v>
      </c>
      <c r="C2174" s="1">
        <v>44622</v>
      </c>
      <c r="D2174">
        <v>56.46</v>
      </c>
    </row>
    <row r="2175" spans="1:4" x14ac:dyDescent="0.25">
      <c r="A2175" s="3" t="str">
        <f t="shared" si="33"/>
        <v>JPEA.L_44622</v>
      </c>
      <c r="B2175" t="s">
        <v>66</v>
      </c>
      <c r="C2175" s="1">
        <v>44622</v>
      </c>
      <c r="D2175">
        <v>5.3849999999999998</v>
      </c>
    </row>
    <row r="2176" spans="1:4" x14ac:dyDescent="0.25">
      <c r="A2176" s="3" t="str">
        <f t="shared" si="33"/>
        <v>JPM_44622</v>
      </c>
      <c r="B2176" t="s">
        <v>67</v>
      </c>
      <c r="C2176" s="1">
        <v>44622</v>
      </c>
      <c r="D2176">
        <v>139.28</v>
      </c>
    </row>
    <row r="2177" spans="1:4" x14ac:dyDescent="0.25">
      <c r="A2177" s="3" t="str">
        <f t="shared" si="33"/>
        <v>KR_44622</v>
      </c>
      <c r="B2177" t="s">
        <v>68</v>
      </c>
      <c r="C2177" s="1">
        <v>44622</v>
      </c>
      <c r="D2177">
        <v>49.37</v>
      </c>
    </row>
    <row r="2178" spans="1:4" x14ac:dyDescent="0.25">
      <c r="A2178" s="3" t="str">
        <f t="shared" si="33"/>
        <v>LQD_44622</v>
      </c>
      <c r="B2178" t="s">
        <v>69</v>
      </c>
      <c r="C2178" s="1">
        <v>44622</v>
      </c>
      <c r="D2178">
        <v>123.07</v>
      </c>
    </row>
    <row r="2179" spans="1:4" x14ac:dyDescent="0.25">
      <c r="A2179" s="3" t="str">
        <f t="shared" ref="A2179:A2242" si="34">CONCATENATE(B2179,"_",C2179)</f>
        <v>MCHI_44622</v>
      </c>
      <c r="B2179" t="s">
        <v>70</v>
      </c>
      <c r="C2179" s="1">
        <v>44622</v>
      </c>
      <c r="D2179">
        <v>58.16</v>
      </c>
    </row>
    <row r="2180" spans="1:4" x14ac:dyDescent="0.25">
      <c r="A2180" s="3" t="str">
        <f t="shared" si="34"/>
        <v>MVEU.L_44622</v>
      </c>
      <c r="B2180" t="s">
        <v>71</v>
      </c>
      <c r="C2180" s="1">
        <v>44622</v>
      </c>
      <c r="D2180">
        <v>51.87</v>
      </c>
    </row>
    <row r="2181" spans="1:4" x14ac:dyDescent="0.25">
      <c r="A2181" s="3" t="str">
        <f t="shared" si="34"/>
        <v>OGN_44622</v>
      </c>
      <c r="B2181" t="s">
        <v>72</v>
      </c>
      <c r="C2181" s="1">
        <v>44622</v>
      </c>
      <c r="D2181">
        <v>39.36</v>
      </c>
    </row>
    <row r="2182" spans="1:4" x14ac:dyDescent="0.25">
      <c r="A2182" s="3" t="str">
        <f t="shared" si="34"/>
        <v>PG_44622</v>
      </c>
      <c r="B2182" t="s">
        <v>73</v>
      </c>
      <c r="C2182" s="1">
        <v>44622</v>
      </c>
      <c r="D2182">
        <v>153.79</v>
      </c>
    </row>
    <row r="2183" spans="1:4" x14ac:dyDescent="0.25">
      <c r="A2183" s="3" t="str">
        <f t="shared" si="34"/>
        <v>PPL_44622</v>
      </c>
      <c r="B2183" t="s">
        <v>74</v>
      </c>
      <c r="C2183" s="1">
        <v>44622</v>
      </c>
      <c r="D2183">
        <v>25.72</v>
      </c>
    </row>
    <row r="2184" spans="1:4" x14ac:dyDescent="0.25">
      <c r="A2184" s="3" t="str">
        <f t="shared" si="34"/>
        <v>PRU_44622</v>
      </c>
      <c r="B2184" t="s">
        <v>75</v>
      </c>
      <c r="C2184" s="1">
        <v>44622</v>
      </c>
      <c r="D2184">
        <v>109.37</v>
      </c>
    </row>
    <row r="2185" spans="1:4" x14ac:dyDescent="0.25">
      <c r="A2185" s="3" t="str">
        <f t="shared" si="34"/>
        <v>PYPL_44622</v>
      </c>
      <c r="B2185" t="s">
        <v>76</v>
      </c>
      <c r="C2185" s="1">
        <v>44622</v>
      </c>
      <c r="D2185">
        <v>106.61</v>
      </c>
    </row>
    <row r="2186" spans="1:4" x14ac:dyDescent="0.25">
      <c r="A2186" s="3" t="str">
        <f t="shared" si="34"/>
        <v>RE_44622</v>
      </c>
      <c r="B2186" t="s">
        <v>77</v>
      </c>
      <c r="C2186" s="1">
        <v>44622</v>
      </c>
      <c r="D2186">
        <v>292.67</v>
      </c>
    </row>
    <row r="2187" spans="1:4" x14ac:dyDescent="0.25">
      <c r="A2187" s="3" t="str">
        <f t="shared" si="34"/>
        <v>REET_44622</v>
      </c>
      <c r="B2187" t="s">
        <v>78</v>
      </c>
      <c r="C2187" s="1">
        <v>44622</v>
      </c>
      <c r="D2187">
        <v>28.04</v>
      </c>
    </row>
    <row r="2188" spans="1:4" x14ac:dyDescent="0.25">
      <c r="A2188" s="3" t="str">
        <f t="shared" si="34"/>
        <v>ROL_44622</v>
      </c>
      <c r="B2188" t="s">
        <v>79</v>
      </c>
      <c r="C2188" s="1">
        <v>44622</v>
      </c>
      <c r="D2188">
        <v>34.08</v>
      </c>
    </row>
    <row r="2189" spans="1:4" x14ac:dyDescent="0.25">
      <c r="A2189" s="3" t="str">
        <f t="shared" si="34"/>
        <v>ROST_44622</v>
      </c>
      <c r="B2189" t="s">
        <v>80</v>
      </c>
      <c r="C2189" s="1">
        <v>44622</v>
      </c>
      <c r="D2189">
        <v>95</v>
      </c>
    </row>
    <row r="2190" spans="1:4" x14ac:dyDescent="0.25">
      <c r="A2190" s="3" t="str">
        <f t="shared" si="34"/>
        <v>SEGA.L_44622</v>
      </c>
      <c r="B2190" t="s">
        <v>81</v>
      </c>
      <c r="C2190" s="1">
        <v>44622</v>
      </c>
      <c r="D2190">
        <v>107.027</v>
      </c>
    </row>
    <row r="2191" spans="1:4" x14ac:dyDescent="0.25">
      <c r="A2191" s="3" t="str">
        <f t="shared" si="34"/>
        <v>SHY_44622</v>
      </c>
      <c r="B2191" t="s">
        <v>82</v>
      </c>
      <c r="C2191" s="1">
        <v>44622</v>
      </c>
      <c r="D2191">
        <v>84.45</v>
      </c>
    </row>
    <row r="2192" spans="1:4" x14ac:dyDescent="0.25">
      <c r="A2192" s="3" t="str">
        <f t="shared" si="34"/>
        <v>SLV_44622</v>
      </c>
      <c r="B2192" t="s">
        <v>83</v>
      </c>
      <c r="C2192" s="1">
        <v>44622</v>
      </c>
      <c r="D2192">
        <v>23.37</v>
      </c>
    </row>
    <row r="2193" spans="1:4" x14ac:dyDescent="0.25">
      <c r="A2193" s="3" t="str">
        <f t="shared" si="34"/>
        <v>SPMV.L_44622</v>
      </c>
      <c r="B2193" t="s">
        <v>84</v>
      </c>
      <c r="C2193" s="1">
        <v>44622</v>
      </c>
      <c r="D2193">
        <v>78.55</v>
      </c>
    </row>
    <row r="2194" spans="1:4" x14ac:dyDescent="0.25">
      <c r="A2194" s="3" t="str">
        <f t="shared" si="34"/>
        <v>TLT_44622</v>
      </c>
      <c r="B2194" t="s">
        <v>85</v>
      </c>
      <c r="C2194" s="1">
        <v>44622</v>
      </c>
      <c r="D2194">
        <v>136.47</v>
      </c>
    </row>
    <row r="2195" spans="1:4" x14ac:dyDescent="0.25">
      <c r="A2195" s="3" t="str">
        <f t="shared" si="34"/>
        <v>UNH_44622</v>
      </c>
      <c r="B2195" t="s">
        <v>86</v>
      </c>
      <c r="C2195" s="1">
        <v>44622</v>
      </c>
      <c r="D2195">
        <v>485.38</v>
      </c>
    </row>
    <row r="2196" spans="1:4" x14ac:dyDescent="0.25">
      <c r="A2196" s="3" t="str">
        <f t="shared" si="34"/>
        <v>URI_44622</v>
      </c>
      <c r="B2196" t="s">
        <v>87</v>
      </c>
      <c r="C2196" s="1">
        <v>44622</v>
      </c>
      <c r="D2196">
        <v>326.31</v>
      </c>
    </row>
    <row r="2197" spans="1:4" x14ac:dyDescent="0.25">
      <c r="A2197" s="3" t="str">
        <f t="shared" si="34"/>
        <v>V_44622</v>
      </c>
      <c r="B2197" t="s">
        <v>88</v>
      </c>
      <c r="C2197" s="1">
        <v>44622</v>
      </c>
      <c r="D2197">
        <v>208.48</v>
      </c>
    </row>
    <row r="2198" spans="1:4" x14ac:dyDescent="0.25">
      <c r="A2198" s="3" t="str">
        <f t="shared" si="34"/>
        <v>VRSK_44622</v>
      </c>
      <c r="B2198" t="s">
        <v>89</v>
      </c>
      <c r="C2198" s="1">
        <v>44622</v>
      </c>
      <c r="D2198">
        <v>181.73</v>
      </c>
    </row>
    <row r="2199" spans="1:4" x14ac:dyDescent="0.25">
      <c r="A2199" s="3" t="str">
        <f t="shared" si="34"/>
        <v>VXX_44622</v>
      </c>
      <c r="B2199" t="s">
        <v>90</v>
      </c>
      <c r="C2199" s="1">
        <v>44622</v>
      </c>
      <c r="D2199">
        <v>24.96</v>
      </c>
    </row>
    <row r="2200" spans="1:4" x14ac:dyDescent="0.25">
      <c r="A2200" s="3" t="str">
        <f t="shared" si="34"/>
        <v>WRK_44622</v>
      </c>
      <c r="B2200" t="s">
        <v>91</v>
      </c>
      <c r="C2200" s="1">
        <v>44622</v>
      </c>
      <c r="D2200">
        <v>43.98</v>
      </c>
    </row>
    <row r="2201" spans="1:4" x14ac:dyDescent="0.25">
      <c r="A2201" s="3" t="str">
        <f t="shared" si="34"/>
        <v>XLB_44622</v>
      </c>
      <c r="B2201" t="s">
        <v>92</v>
      </c>
      <c r="C2201" s="1">
        <v>44622</v>
      </c>
      <c r="D2201">
        <v>83.25</v>
      </c>
    </row>
    <row r="2202" spans="1:4" x14ac:dyDescent="0.25">
      <c r="A2202" s="3" t="str">
        <f t="shared" si="34"/>
        <v>XLC_44622</v>
      </c>
      <c r="B2202" t="s">
        <v>93</v>
      </c>
      <c r="C2202" s="1">
        <v>44622</v>
      </c>
      <c r="D2202">
        <v>68.17</v>
      </c>
    </row>
    <row r="2203" spans="1:4" x14ac:dyDescent="0.25">
      <c r="A2203" s="3" t="str">
        <f t="shared" si="34"/>
        <v>XLE_44622</v>
      </c>
      <c r="B2203" t="s">
        <v>94</v>
      </c>
      <c r="C2203" s="1">
        <v>44622</v>
      </c>
      <c r="D2203">
        <v>72.92</v>
      </c>
    </row>
    <row r="2204" spans="1:4" x14ac:dyDescent="0.25">
      <c r="A2204" s="3" t="str">
        <f t="shared" si="34"/>
        <v>XLF_44622</v>
      </c>
      <c r="B2204" t="s">
        <v>95</v>
      </c>
      <c r="C2204" s="1">
        <v>44622</v>
      </c>
      <c r="D2204">
        <v>38.06</v>
      </c>
    </row>
    <row r="2205" spans="1:4" x14ac:dyDescent="0.25">
      <c r="A2205" s="3" t="str">
        <f t="shared" si="34"/>
        <v>XLI_44622</v>
      </c>
      <c r="B2205" t="s">
        <v>96</v>
      </c>
      <c r="C2205" s="1">
        <v>44622</v>
      </c>
      <c r="D2205">
        <v>100.5</v>
      </c>
    </row>
    <row r="2206" spans="1:4" x14ac:dyDescent="0.25">
      <c r="A2206" s="3" t="str">
        <f t="shared" si="34"/>
        <v>XLK_44622</v>
      </c>
      <c r="B2206" t="s">
        <v>97</v>
      </c>
      <c r="C2206" s="1">
        <v>44622</v>
      </c>
      <c r="D2206">
        <v>154.26</v>
      </c>
    </row>
    <row r="2207" spans="1:4" x14ac:dyDescent="0.25">
      <c r="A2207" s="3" t="str">
        <f t="shared" si="34"/>
        <v>XLP_44622</v>
      </c>
      <c r="B2207" t="s">
        <v>98</v>
      </c>
      <c r="C2207" s="1">
        <v>44622</v>
      </c>
      <c r="D2207">
        <v>75.25</v>
      </c>
    </row>
    <row r="2208" spans="1:4" x14ac:dyDescent="0.25">
      <c r="A2208" s="3" t="str">
        <f t="shared" si="34"/>
        <v>XLU_44622</v>
      </c>
      <c r="B2208" t="s">
        <v>99</v>
      </c>
      <c r="C2208" s="1">
        <v>44622</v>
      </c>
      <c r="D2208">
        <v>68.16</v>
      </c>
    </row>
    <row r="2209" spans="1:4" x14ac:dyDescent="0.25">
      <c r="A2209" s="3" t="str">
        <f t="shared" si="34"/>
        <v>XLV_44622</v>
      </c>
      <c r="B2209" t="s">
        <v>100</v>
      </c>
      <c r="C2209" s="1">
        <v>44622</v>
      </c>
      <c r="D2209">
        <v>131.19</v>
      </c>
    </row>
    <row r="2210" spans="1:4" x14ac:dyDescent="0.25">
      <c r="A2210" s="3" t="str">
        <f t="shared" si="34"/>
        <v>XLY_44622</v>
      </c>
      <c r="B2210" t="s">
        <v>101</v>
      </c>
      <c r="C2210" s="1">
        <v>44622</v>
      </c>
      <c r="D2210">
        <v>178.41</v>
      </c>
    </row>
    <row r="2211" spans="1:4" x14ac:dyDescent="0.25">
      <c r="A2211" s="3" t="str">
        <f t="shared" si="34"/>
        <v>XOM_44622</v>
      </c>
      <c r="B2211" t="s">
        <v>102</v>
      </c>
      <c r="C2211" s="1">
        <v>44622</v>
      </c>
      <c r="D2211">
        <v>80.53</v>
      </c>
    </row>
    <row r="2212" spans="1:4" x14ac:dyDescent="0.25">
      <c r="A2212" s="3" t="str">
        <f t="shared" si="34"/>
        <v>ABBV_44623</v>
      </c>
      <c r="B2212" t="s">
        <v>3</v>
      </c>
      <c r="C2212" s="1">
        <v>44623</v>
      </c>
      <c r="D2212">
        <v>150.41</v>
      </c>
    </row>
    <row r="2213" spans="1:4" x14ac:dyDescent="0.25">
      <c r="A2213" s="3" t="str">
        <f t="shared" si="34"/>
        <v>ACN_44623</v>
      </c>
      <c r="B2213" t="s">
        <v>4</v>
      </c>
      <c r="C2213" s="1">
        <v>44623</v>
      </c>
      <c r="D2213">
        <v>318.95</v>
      </c>
    </row>
    <row r="2214" spans="1:4" x14ac:dyDescent="0.25">
      <c r="A2214" s="3" t="str">
        <f t="shared" si="34"/>
        <v>AEP_44623</v>
      </c>
      <c r="B2214" t="s">
        <v>5</v>
      </c>
      <c r="C2214" s="1">
        <v>44623</v>
      </c>
      <c r="D2214">
        <v>93.98</v>
      </c>
    </row>
    <row r="2215" spans="1:4" x14ac:dyDescent="0.25">
      <c r="A2215" s="3" t="str">
        <f t="shared" si="34"/>
        <v>AIZ_44623</v>
      </c>
      <c r="B2215" t="s">
        <v>6</v>
      </c>
      <c r="C2215" s="1">
        <v>44623</v>
      </c>
      <c r="D2215">
        <v>170.6</v>
      </c>
    </row>
    <row r="2216" spans="1:4" x14ac:dyDescent="0.25">
      <c r="A2216" s="3" t="str">
        <f t="shared" si="34"/>
        <v>ALLE_44623</v>
      </c>
      <c r="B2216" t="s">
        <v>7</v>
      </c>
      <c r="C2216" s="1">
        <v>44623</v>
      </c>
      <c r="D2216">
        <v>117.71</v>
      </c>
    </row>
    <row r="2217" spans="1:4" x14ac:dyDescent="0.25">
      <c r="A2217" s="3" t="str">
        <f t="shared" si="34"/>
        <v>AMAT_44623</v>
      </c>
      <c r="B2217" t="s">
        <v>8</v>
      </c>
      <c r="C2217" s="1">
        <v>44623</v>
      </c>
      <c r="D2217">
        <v>130.63999999999999</v>
      </c>
    </row>
    <row r="2218" spans="1:4" x14ac:dyDescent="0.25">
      <c r="A2218" s="3" t="str">
        <f t="shared" si="34"/>
        <v>AMP_44623</v>
      </c>
      <c r="B2218" t="s">
        <v>9</v>
      </c>
      <c r="C2218" s="1">
        <v>44623</v>
      </c>
      <c r="D2218">
        <v>290.39999999999998</v>
      </c>
    </row>
    <row r="2219" spans="1:4" x14ac:dyDescent="0.25">
      <c r="A2219" s="3" t="str">
        <f t="shared" si="34"/>
        <v>AMZN_44623</v>
      </c>
      <c r="B2219" t="s">
        <v>10</v>
      </c>
      <c r="C2219" s="1">
        <v>44623</v>
      </c>
      <c r="D2219">
        <v>2957.97</v>
      </c>
    </row>
    <row r="2220" spans="1:4" x14ac:dyDescent="0.25">
      <c r="A2220" s="3" t="str">
        <f t="shared" si="34"/>
        <v>AVB_44623</v>
      </c>
      <c r="B2220" t="s">
        <v>11</v>
      </c>
      <c r="C2220" s="1">
        <v>44623</v>
      </c>
      <c r="D2220">
        <v>243.1</v>
      </c>
    </row>
    <row r="2221" spans="1:4" x14ac:dyDescent="0.25">
      <c r="A2221" s="3" t="str">
        <f t="shared" si="34"/>
        <v>AVY_44623</v>
      </c>
      <c r="B2221" t="s">
        <v>12</v>
      </c>
      <c r="C2221" s="1">
        <v>44623</v>
      </c>
      <c r="D2221">
        <v>171.36</v>
      </c>
    </row>
    <row r="2222" spans="1:4" x14ac:dyDescent="0.25">
      <c r="A2222" s="3" t="str">
        <f t="shared" si="34"/>
        <v>AXP_44623</v>
      </c>
      <c r="B2222" t="s">
        <v>13</v>
      </c>
      <c r="C2222" s="1">
        <v>44623</v>
      </c>
      <c r="D2222">
        <v>179.89</v>
      </c>
    </row>
    <row r="2223" spans="1:4" x14ac:dyDescent="0.25">
      <c r="A2223" s="3" t="str">
        <f t="shared" si="34"/>
        <v>BDX_44623</v>
      </c>
      <c r="B2223" t="s">
        <v>14</v>
      </c>
      <c r="C2223" s="1">
        <v>44623</v>
      </c>
      <c r="D2223">
        <v>272.83999999999997</v>
      </c>
    </row>
    <row r="2224" spans="1:4" x14ac:dyDescent="0.25">
      <c r="A2224" s="3" t="str">
        <f t="shared" si="34"/>
        <v>BF-B_44623</v>
      </c>
      <c r="B2224" t="s">
        <v>15</v>
      </c>
      <c r="C2224" s="1">
        <v>44623</v>
      </c>
      <c r="D2224">
        <v>69.222999999999999</v>
      </c>
    </row>
    <row r="2225" spans="1:4" x14ac:dyDescent="0.25">
      <c r="A2225" s="3" t="str">
        <f t="shared" si="34"/>
        <v>BMY_44623</v>
      </c>
      <c r="B2225" t="s">
        <v>16</v>
      </c>
      <c r="C2225" s="1">
        <v>44623</v>
      </c>
      <c r="D2225">
        <v>69.11</v>
      </c>
    </row>
    <row r="2226" spans="1:4" x14ac:dyDescent="0.25">
      <c r="A2226" s="3" t="str">
        <f t="shared" si="34"/>
        <v>BR_44623</v>
      </c>
      <c r="B2226" t="s">
        <v>17</v>
      </c>
      <c r="C2226" s="1">
        <v>44623</v>
      </c>
      <c r="D2226">
        <v>146.30000000000001</v>
      </c>
    </row>
    <row r="2227" spans="1:4" x14ac:dyDescent="0.25">
      <c r="A2227" s="3" t="str">
        <f t="shared" si="34"/>
        <v>CARR_44623</v>
      </c>
      <c r="B2227" t="s">
        <v>18</v>
      </c>
      <c r="C2227" s="1">
        <v>44623</v>
      </c>
      <c r="D2227">
        <v>45.88</v>
      </c>
    </row>
    <row r="2228" spans="1:4" x14ac:dyDescent="0.25">
      <c r="A2228" s="3" t="str">
        <f t="shared" si="34"/>
        <v>CDW_44623</v>
      </c>
      <c r="B2228" t="s">
        <v>19</v>
      </c>
      <c r="C2228" s="1">
        <v>44623</v>
      </c>
      <c r="D2228">
        <v>174.35</v>
      </c>
    </row>
    <row r="2229" spans="1:4" x14ac:dyDescent="0.25">
      <c r="A2229" s="3" t="str">
        <f t="shared" si="34"/>
        <v>CE_44623</v>
      </c>
      <c r="B2229" t="s">
        <v>20</v>
      </c>
      <c r="C2229" s="1">
        <v>44623</v>
      </c>
      <c r="D2229">
        <v>144.72999999999999</v>
      </c>
    </row>
    <row r="2230" spans="1:4" x14ac:dyDescent="0.25">
      <c r="A2230" s="3" t="str">
        <f t="shared" si="34"/>
        <v>CHTR_44623</v>
      </c>
      <c r="B2230" t="s">
        <v>21</v>
      </c>
      <c r="C2230" s="1">
        <v>44623</v>
      </c>
      <c r="D2230">
        <v>561.82000000000005</v>
      </c>
    </row>
    <row r="2231" spans="1:4" x14ac:dyDescent="0.25">
      <c r="A2231" s="3" t="str">
        <f t="shared" si="34"/>
        <v>CNC_44623</v>
      </c>
      <c r="B2231" t="s">
        <v>22</v>
      </c>
      <c r="C2231" s="1">
        <v>44623</v>
      </c>
      <c r="D2231">
        <v>84.78</v>
      </c>
    </row>
    <row r="2232" spans="1:4" x14ac:dyDescent="0.25">
      <c r="A2232" s="3" t="str">
        <f t="shared" si="34"/>
        <v>CNP_44623</v>
      </c>
      <c r="B2232" t="s">
        <v>23</v>
      </c>
      <c r="C2232" s="1">
        <v>44623</v>
      </c>
      <c r="D2232">
        <v>28.24</v>
      </c>
    </row>
    <row r="2233" spans="1:4" x14ac:dyDescent="0.25">
      <c r="A2233" s="3" t="str">
        <f t="shared" si="34"/>
        <v>COP_44623</v>
      </c>
      <c r="B2233" t="s">
        <v>24</v>
      </c>
      <c r="C2233" s="1">
        <v>44623</v>
      </c>
      <c r="D2233">
        <v>97.41</v>
      </c>
    </row>
    <row r="2234" spans="1:4" x14ac:dyDescent="0.25">
      <c r="A2234" s="3" t="str">
        <f t="shared" si="34"/>
        <v>CTAS_44623</v>
      </c>
      <c r="B2234" t="s">
        <v>25</v>
      </c>
      <c r="C2234" s="1">
        <v>44623</v>
      </c>
      <c r="D2234">
        <v>378.41</v>
      </c>
    </row>
    <row r="2235" spans="1:4" x14ac:dyDescent="0.25">
      <c r="A2235" s="3" t="str">
        <f t="shared" si="34"/>
        <v>CZR_44623</v>
      </c>
      <c r="B2235" t="s">
        <v>26</v>
      </c>
      <c r="C2235" s="1">
        <v>44623</v>
      </c>
      <c r="D2235">
        <v>83.21</v>
      </c>
    </row>
    <row r="2236" spans="1:4" x14ac:dyDescent="0.25">
      <c r="A2236" s="3" t="str">
        <f t="shared" si="34"/>
        <v>DG_44623</v>
      </c>
      <c r="B2236" t="s">
        <v>27</v>
      </c>
      <c r="C2236" s="1">
        <v>44623</v>
      </c>
      <c r="D2236">
        <v>206.29</v>
      </c>
    </row>
    <row r="2237" spans="1:4" x14ac:dyDescent="0.25">
      <c r="A2237" s="3" t="str">
        <f t="shared" si="34"/>
        <v>DPZ_44623</v>
      </c>
      <c r="B2237" t="s">
        <v>28</v>
      </c>
      <c r="C2237" s="1">
        <v>44623</v>
      </c>
      <c r="D2237">
        <v>402.67</v>
      </c>
    </row>
    <row r="2238" spans="1:4" x14ac:dyDescent="0.25">
      <c r="A2238" s="3" t="str">
        <f t="shared" si="34"/>
        <v>DRE_44623</v>
      </c>
      <c r="B2238" t="s">
        <v>29</v>
      </c>
      <c r="C2238" s="1">
        <v>44623</v>
      </c>
      <c r="D2238">
        <v>54.15</v>
      </c>
    </row>
    <row r="2239" spans="1:4" x14ac:dyDescent="0.25">
      <c r="A2239" s="3" t="str">
        <f t="shared" si="34"/>
        <v>DXC_44623</v>
      </c>
      <c r="B2239" t="s">
        <v>30</v>
      </c>
      <c r="C2239" s="1">
        <v>44623</v>
      </c>
      <c r="D2239">
        <v>31.34</v>
      </c>
    </row>
    <row r="2240" spans="1:4" x14ac:dyDescent="0.25">
      <c r="A2240" s="3" t="str">
        <f t="shared" si="34"/>
        <v>EWA_44623</v>
      </c>
      <c r="B2240" t="s">
        <v>31</v>
      </c>
      <c r="C2240" s="1">
        <v>44623</v>
      </c>
      <c r="D2240">
        <v>24.38</v>
      </c>
    </row>
    <row r="2241" spans="1:4" x14ac:dyDescent="0.25">
      <c r="A2241" s="3" t="str">
        <f t="shared" si="34"/>
        <v>EWC_44623</v>
      </c>
      <c r="B2241" t="s">
        <v>32</v>
      </c>
      <c r="C2241" s="1">
        <v>44623</v>
      </c>
      <c r="D2241">
        <v>38.44</v>
      </c>
    </row>
    <row r="2242" spans="1:4" x14ac:dyDescent="0.25">
      <c r="A2242" s="3" t="str">
        <f t="shared" si="34"/>
        <v>EWG_44623</v>
      </c>
      <c r="B2242" t="s">
        <v>33</v>
      </c>
      <c r="C2242" s="1">
        <v>44623</v>
      </c>
      <c r="D2242">
        <v>27.36</v>
      </c>
    </row>
    <row r="2243" spans="1:4" x14ac:dyDescent="0.25">
      <c r="A2243" s="3" t="str">
        <f t="shared" ref="A2243:A2306" si="35">CONCATENATE(B2243,"_",C2243)</f>
        <v>EWH_44623</v>
      </c>
      <c r="B2243" t="s">
        <v>34</v>
      </c>
      <c r="C2243" s="1">
        <v>44623</v>
      </c>
      <c r="D2243">
        <v>22.39</v>
      </c>
    </row>
    <row r="2244" spans="1:4" x14ac:dyDescent="0.25">
      <c r="A2244" s="3" t="str">
        <f t="shared" si="35"/>
        <v>EWJ_44623</v>
      </c>
      <c r="B2244" t="s">
        <v>35</v>
      </c>
      <c r="C2244" s="1">
        <v>44623</v>
      </c>
      <c r="D2244">
        <v>61.98</v>
      </c>
    </row>
    <row r="2245" spans="1:4" x14ac:dyDescent="0.25">
      <c r="A2245" s="3" t="str">
        <f t="shared" si="35"/>
        <v>EWL_44623</v>
      </c>
      <c r="B2245" t="s">
        <v>36</v>
      </c>
      <c r="C2245" s="1">
        <v>44623</v>
      </c>
      <c r="D2245">
        <v>47.06</v>
      </c>
    </row>
    <row r="2246" spans="1:4" x14ac:dyDescent="0.25">
      <c r="A2246" s="3" t="str">
        <f t="shared" si="35"/>
        <v>EWQ_44623</v>
      </c>
      <c r="B2246" t="s">
        <v>37</v>
      </c>
      <c r="C2246" s="1">
        <v>44623</v>
      </c>
      <c r="D2246">
        <v>33.700000000000003</v>
      </c>
    </row>
    <row r="2247" spans="1:4" x14ac:dyDescent="0.25">
      <c r="A2247" s="3" t="str">
        <f t="shared" si="35"/>
        <v>EWT_44623</v>
      </c>
      <c r="B2247" t="s">
        <v>38</v>
      </c>
      <c r="C2247" s="1">
        <v>44623</v>
      </c>
      <c r="D2247">
        <v>63.64</v>
      </c>
    </row>
    <row r="2248" spans="1:4" x14ac:dyDescent="0.25">
      <c r="A2248" s="3" t="str">
        <f t="shared" si="35"/>
        <v>EWU_44623</v>
      </c>
      <c r="B2248" t="s">
        <v>39</v>
      </c>
      <c r="C2248" s="1">
        <v>44623</v>
      </c>
      <c r="D2248">
        <v>32.79</v>
      </c>
    </row>
    <row r="2249" spans="1:4" x14ac:dyDescent="0.25">
      <c r="A2249" s="3" t="str">
        <f t="shared" si="35"/>
        <v>EWY_44623</v>
      </c>
      <c r="B2249" t="s">
        <v>40</v>
      </c>
      <c r="C2249" s="1">
        <v>44623</v>
      </c>
      <c r="D2249">
        <v>72.02</v>
      </c>
    </row>
    <row r="2250" spans="1:4" x14ac:dyDescent="0.25">
      <c r="A2250" s="3" t="str">
        <f t="shared" si="35"/>
        <v>EWZ_44623</v>
      </c>
      <c r="B2250" t="s">
        <v>41</v>
      </c>
      <c r="C2250" s="1">
        <v>44623</v>
      </c>
      <c r="D2250">
        <v>34.57</v>
      </c>
    </row>
    <row r="2251" spans="1:4" x14ac:dyDescent="0.25">
      <c r="A2251" s="3" t="str">
        <f t="shared" si="35"/>
        <v>FB_44623</v>
      </c>
      <c r="B2251" t="s">
        <v>42</v>
      </c>
      <c r="C2251" s="1">
        <v>44623</v>
      </c>
      <c r="D2251">
        <v>202.97</v>
      </c>
    </row>
    <row r="2252" spans="1:4" x14ac:dyDescent="0.25">
      <c r="A2252" s="3" t="str">
        <f t="shared" si="35"/>
        <v>FTV_44623</v>
      </c>
      <c r="B2252" t="s">
        <v>43</v>
      </c>
      <c r="C2252" s="1">
        <v>44623</v>
      </c>
      <c r="D2252">
        <v>62.88</v>
      </c>
    </row>
    <row r="2253" spans="1:4" x14ac:dyDescent="0.25">
      <c r="A2253" s="3" t="str">
        <f t="shared" si="35"/>
        <v>GOOG_44623</v>
      </c>
      <c r="B2253" t="s">
        <v>44</v>
      </c>
      <c r="C2253" s="1">
        <v>44623</v>
      </c>
      <c r="D2253">
        <v>2686.16</v>
      </c>
    </row>
    <row r="2254" spans="1:4" x14ac:dyDescent="0.25">
      <c r="A2254" s="3" t="str">
        <f t="shared" si="35"/>
        <v>GPC_44623</v>
      </c>
      <c r="B2254" t="s">
        <v>45</v>
      </c>
      <c r="C2254" s="1">
        <v>44623</v>
      </c>
      <c r="D2254">
        <v>123.83</v>
      </c>
    </row>
    <row r="2255" spans="1:4" x14ac:dyDescent="0.25">
      <c r="A2255" s="3" t="str">
        <f t="shared" si="35"/>
        <v>GSG_44623</v>
      </c>
      <c r="B2255" t="s">
        <v>46</v>
      </c>
      <c r="C2255" s="1">
        <v>44623</v>
      </c>
      <c r="D2255">
        <v>23.23</v>
      </c>
    </row>
    <row r="2256" spans="1:4" x14ac:dyDescent="0.25">
      <c r="A2256" s="3" t="str">
        <f t="shared" si="35"/>
        <v>HIG_44623</v>
      </c>
      <c r="B2256" t="s">
        <v>47</v>
      </c>
      <c r="C2256" s="1">
        <v>44623</v>
      </c>
      <c r="D2256">
        <v>69.27</v>
      </c>
    </row>
    <row r="2257" spans="1:4" x14ac:dyDescent="0.25">
      <c r="A2257" s="3" t="str">
        <f t="shared" si="35"/>
        <v>HIGH.L_44623</v>
      </c>
      <c r="B2257" t="s">
        <v>48</v>
      </c>
      <c r="C2257" s="1">
        <v>44623</v>
      </c>
      <c r="D2257">
        <v>5.2969999999999997</v>
      </c>
    </row>
    <row r="2258" spans="1:4" x14ac:dyDescent="0.25">
      <c r="A2258" s="3" t="str">
        <f t="shared" si="35"/>
        <v>HST_44623</v>
      </c>
      <c r="B2258" t="s">
        <v>49</v>
      </c>
      <c r="C2258" s="1">
        <v>44623</v>
      </c>
      <c r="D2258">
        <v>17.59</v>
      </c>
    </row>
    <row r="2259" spans="1:4" x14ac:dyDescent="0.25">
      <c r="A2259" s="3" t="str">
        <f t="shared" si="35"/>
        <v>HYG_44623</v>
      </c>
      <c r="B2259" t="s">
        <v>50</v>
      </c>
      <c r="C2259" s="1">
        <v>44623</v>
      </c>
      <c r="D2259">
        <v>83.08</v>
      </c>
    </row>
    <row r="2260" spans="1:4" x14ac:dyDescent="0.25">
      <c r="A2260" s="3" t="str">
        <f t="shared" si="35"/>
        <v>IAU_44623</v>
      </c>
      <c r="B2260" t="s">
        <v>51</v>
      </c>
      <c r="C2260" s="1">
        <v>44623</v>
      </c>
      <c r="D2260">
        <v>36.82</v>
      </c>
    </row>
    <row r="2261" spans="1:4" x14ac:dyDescent="0.25">
      <c r="A2261" s="3" t="str">
        <f t="shared" si="35"/>
        <v>ICLN_44623</v>
      </c>
      <c r="B2261" t="s">
        <v>52</v>
      </c>
      <c r="C2261" s="1">
        <v>44623</v>
      </c>
      <c r="D2261">
        <v>19.57</v>
      </c>
    </row>
    <row r="2262" spans="1:4" x14ac:dyDescent="0.25">
      <c r="A2262" s="3" t="str">
        <f t="shared" si="35"/>
        <v>IEAA.L_44623</v>
      </c>
      <c r="B2262" t="s">
        <v>53</v>
      </c>
      <c r="C2262" s="1">
        <v>44623</v>
      </c>
      <c r="D2262">
        <v>5.1710000000000003</v>
      </c>
    </row>
    <row r="2263" spans="1:4" x14ac:dyDescent="0.25">
      <c r="A2263" s="3" t="str">
        <f t="shared" si="35"/>
        <v>IEF_44623</v>
      </c>
      <c r="B2263" t="s">
        <v>54</v>
      </c>
      <c r="C2263" s="1">
        <v>44623</v>
      </c>
      <c r="D2263">
        <v>111.89</v>
      </c>
    </row>
    <row r="2264" spans="1:4" x14ac:dyDescent="0.25">
      <c r="A2264" s="3" t="str">
        <f t="shared" si="35"/>
        <v>IEFM.L_44623</v>
      </c>
      <c r="B2264" t="s">
        <v>55</v>
      </c>
      <c r="C2264" s="1">
        <v>44623</v>
      </c>
      <c r="D2264">
        <v>716.76400000000001</v>
      </c>
    </row>
    <row r="2265" spans="1:4" x14ac:dyDescent="0.25">
      <c r="A2265" s="3" t="str">
        <f t="shared" si="35"/>
        <v>IEMG_44623</v>
      </c>
      <c r="B2265" t="s">
        <v>56</v>
      </c>
      <c r="C2265" s="1">
        <v>44623</v>
      </c>
      <c r="D2265">
        <v>55.93</v>
      </c>
    </row>
    <row r="2266" spans="1:4" x14ac:dyDescent="0.25">
      <c r="A2266" s="3" t="str">
        <f t="shared" si="35"/>
        <v>IEUS_44623</v>
      </c>
      <c r="B2266" t="s">
        <v>57</v>
      </c>
      <c r="C2266" s="1">
        <v>44623</v>
      </c>
      <c r="D2266">
        <v>58.1</v>
      </c>
    </row>
    <row r="2267" spans="1:4" x14ac:dyDescent="0.25">
      <c r="A2267" s="3" t="str">
        <f t="shared" si="35"/>
        <v>IEVL.L_44623</v>
      </c>
      <c r="B2267" t="s">
        <v>58</v>
      </c>
      <c r="C2267" s="1">
        <v>44623</v>
      </c>
      <c r="D2267">
        <v>6.9429999999999996</v>
      </c>
    </row>
    <row r="2268" spans="1:4" x14ac:dyDescent="0.25">
      <c r="A2268" s="3" t="str">
        <f t="shared" si="35"/>
        <v>IGF_44623</v>
      </c>
      <c r="B2268" t="s">
        <v>59</v>
      </c>
      <c r="C2268" s="1">
        <v>44623</v>
      </c>
      <c r="D2268">
        <v>47.57</v>
      </c>
    </row>
    <row r="2269" spans="1:4" x14ac:dyDescent="0.25">
      <c r="A2269" s="3" t="str">
        <f t="shared" si="35"/>
        <v>INDA_44623</v>
      </c>
      <c r="B2269" t="s">
        <v>60</v>
      </c>
      <c r="C2269" s="1">
        <v>44623</v>
      </c>
      <c r="D2269">
        <v>42.49</v>
      </c>
    </row>
    <row r="2270" spans="1:4" x14ac:dyDescent="0.25">
      <c r="A2270" s="3" t="str">
        <f t="shared" si="35"/>
        <v>IUMO.L_44623</v>
      </c>
      <c r="B2270" t="s">
        <v>61</v>
      </c>
      <c r="C2270" s="1">
        <v>44623</v>
      </c>
      <c r="D2270">
        <v>10.945</v>
      </c>
    </row>
    <row r="2271" spans="1:4" x14ac:dyDescent="0.25">
      <c r="A2271" s="3" t="str">
        <f t="shared" si="35"/>
        <v>IUVL.L_44623</v>
      </c>
      <c r="B2271" t="s">
        <v>62</v>
      </c>
      <c r="C2271" s="1">
        <v>44623</v>
      </c>
      <c r="D2271">
        <v>9.0890000000000004</v>
      </c>
    </row>
    <row r="2272" spans="1:4" x14ac:dyDescent="0.25">
      <c r="A2272" s="3" t="str">
        <f t="shared" si="35"/>
        <v>IVV_44623</v>
      </c>
      <c r="B2272" t="s">
        <v>63</v>
      </c>
      <c r="C2272" s="1">
        <v>44623</v>
      </c>
      <c r="D2272">
        <v>437.69</v>
      </c>
    </row>
    <row r="2273" spans="1:4" x14ac:dyDescent="0.25">
      <c r="A2273" s="3" t="str">
        <f t="shared" si="35"/>
        <v>IWM_44623</v>
      </c>
      <c r="B2273" t="s">
        <v>64</v>
      </c>
      <c r="C2273" s="1">
        <v>44623</v>
      </c>
      <c r="D2273">
        <v>201.82</v>
      </c>
    </row>
    <row r="2274" spans="1:4" x14ac:dyDescent="0.25">
      <c r="A2274" s="3" t="str">
        <f t="shared" si="35"/>
        <v>IXN_44623</v>
      </c>
      <c r="B2274" t="s">
        <v>65</v>
      </c>
      <c r="C2274" s="1">
        <v>44623</v>
      </c>
      <c r="D2274">
        <v>55.69</v>
      </c>
    </row>
    <row r="2275" spans="1:4" x14ac:dyDescent="0.25">
      <c r="A2275" s="3" t="str">
        <f t="shared" si="35"/>
        <v>JPEA.L_44623</v>
      </c>
      <c r="B2275" t="s">
        <v>66</v>
      </c>
      <c r="C2275" s="1">
        <v>44623</v>
      </c>
      <c r="D2275">
        <v>5.3220000000000001</v>
      </c>
    </row>
    <row r="2276" spans="1:4" x14ac:dyDescent="0.25">
      <c r="A2276" s="3" t="str">
        <f t="shared" si="35"/>
        <v>JPM_44623</v>
      </c>
      <c r="B2276" t="s">
        <v>67</v>
      </c>
      <c r="C2276" s="1">
        <v>44623</v>
      </c>
      <c r="D2276">
        <v>138.29</v>
      </c>
    </row>
    <row r="2277" spans="1:4" x14ac:dyDescent="0.25">
      <c r="A2277" s="3" t="str">
        <f t="shared" si="35"/>
        <v>KR_44623</v>
      </c>
      <c r="B2277" t="s">
        <v>68</v>
      </c>
      <c r="C2277" s="1">
        <v>44623</v>
      </c>
      <c r="D2277">
        <v>55.1</v>
      </c>
    </row>
    <row r="2278" spans="1:4" x14ac:dyDescent="0.25">
      <c r="A2278" s="3" t="str">
        <f t="shared" si="35"/>
        <v>LQD_44623</v>
      </c>
      <c r="B2278" t="s">
        <v>69</v>
      </c>
      <c r="C2278" s="1">
        <v>44623</v>
      </c>
      <c r="D2278">
        <v>123.52</v>
      </c>
    </row>
    <row r="2279" spans="1:4" x14ac:dyDescent="0.25">
      <c r="A2279" s="3" t="str">
        <f t="shared" si="35"/>
        <v>MCHI_44623</v>
      </c>
      <c r="B2279" t="s">
        <v>70</v>
      </c>
      <c r="C2279" s="1">
        <v>44623</v>
      </c>
      <c r="D2279">
        <v>56.63</v>
      </c>
    </row>
    <row r="2280" spans="1:4" x14ac:dyDescent="0.25">
      <c r="A2280" s="3" t="str">
        <f t="shared" si="35"/>
        <v>MVEU.L_44623</v>
      </c>
      <c r="B2280" t="s">
        <v>71</v>
      </c>
      <c r="C2280" s="1">
        <v>44623</v>
      </c>
      <c r="D2280">
        <v>51.23</v>
      </c>
    </row>
    <row r="2281" spans="1:4" x14ac:dyDescent="0.25">
      <c r="A2281" s="3" t="str">
        <f t="shared" si="35"/>
        <v>OGN_44623</v>
      </c>
      <c r="B2281" t="s">
        <v>72</v>
      </c>
      <c r="C2281" s="1">
        <v>44623</v>
      </c>
      <c r="D2281">
        <v>39.020000000000003</v>
      </c>
    </row>
    <row r="2282" spans="1:4" x14ac:dyDescent="0.25">
      <c r="A2282" s="3" t="str">
        <f t="shared" si="35"/>
        <v>PG_44623</v>
      </c>
      <c r="B2282" t="s">
        <v>73</v>
      </c>
      <c r="C2282" s="1">
        <v>44623</v>
      </c>
      <c r="D2282">
        <v>154.36000000000001</v>
      </c>
    </row>
    <row r="2283" spans="1:4" x14ac:dyDescent="0.25">
      <c r="A2283" s="3" t="str">
        <f t="shared" si="35"/>
        <v>PPL_44623</v>
      </c>
      <c r="B2283" t="s">
        <v>74</v>
      </c>
      <c r="C2283" s="1">
        <v>44623</v>
      </c>
      <c r="D2283">
        <v>26.01</v>
      </c>
    </row>
    <row r="2284" spans="1:4" x14ac:dyDescent="0.25">
      <c r="A2284" s="3" t="str">
        <f t="shared" si="35"/>
        <v>PRU_44623</v>
      </c>
      <c r="B2284" t="s">
        <v>75</v>
      </c>
      <c r="C2284" s="1">
        <v>44623</v>
      </c>
      <c r="D2284">
        <v>109.54</v>
      </c>
    </row>
    <row r="2285" spans="1:4" x14ac:dyDescent="0.25">
      <c r="A2285" s="3" t="str">
        <f t="shared" si="35"/>
        <v>PYPL_44623</v>
      </c>
      <c r="B2285" t="s">
        <v>76</v>
      </c>
      <c r="C2285" s="1">
        <v>44623</v>
      </c>
      <c r="D2285">
        <v>101.34</v>
      </c>
    </row>
    <row r="2286" spans="1:4" x14ac:dyDescent="0.25">
      <c r="A2286" s="3" t="str">
        <f t="shared" si="35"/>
        <v>RE_44623</v>
      </c>
      <c r="B2286" t="s">
        <v>77</v>
      </c>
      <c r="C2286" s="1">
        <v>44623</v>
      </c>
      <c r="D2286">
        <v>289.11</v>
      </c>
    </row>
    <row r="2287" spans="1:4" x14ac:dyDescent="0.25">
      <c r="A2287" s="3" t="str">
        <f t="shared" si="35"/>
        <v>REET_44623</v>
      </c>
      <c r="B2287" t="s">
        <v>78</v>
      </c>
      <c r="C2287" s="1">
        <v>44623</v>
      </c>
      <c r="D2287">
        <v>28.2</v>
      </c>
    </row>
    <row r="2288" spans="1:4" x14ac:dyDescent="0.25">
      <c r="A2288" s="3" t="str">
        <f t="shared" si="35"/>
        <v>ROL_44623</v>
      </c>
      <c r="B2288" t="s">
        <v>79</v>
      </c>
      <c r="C2288" s="1">
        <v>44623</v>
      </c>
      <c r="D2288">
        <v>33.479999999999997</v>
      </c>
    </row>
    <row r="2289" spans="1:4" x14ac:dyDescent="0.25">
      <c r="A2289" s="3" t="str">
        <f t="shared" si="35"/>
        <v>ROST_44623</v>
      </c>
      <c r="B2289" t="s">
        <v>80</v>
      </c>
      <c r="C2289" s="1">
        <v>44623</v>
      </c>
      <c r="D2289">
        <v>93.53</v>
      </c>
    </row>
    <row r="2290" spans="1:4" x14ac:dyDescent="0.25">
      <c r="A2290" s="3" t="str">
        <f t="shared" si="35"/>
        <v>SEGA.L_44623</v>
      </c>
      <c r="B2290" t="s">
        <v>81</v>
      </c>
      <c r="C2290" s="1">
        <v>44623</v>
      </c>
      <c r="D2290">
        <v>105.95</v>
      </c>
    </row>
    <row r="2291" spans="1:4" x14ac:dyDescent="0.25">
      <c r="A2291" s="3" t="str">
        <f t="shared" si="35"/>
        <v>SHY_44623</v>
      </c>
      <c r="B2291" t="s">
        <v>82</v>
      </c>
      <c r="C2291" s="1">
        <v>44623</v>
      </c>
      <c r="D2291">
        <v>84.45</v>
      </c>
    </row>
    <row r="2292" spans="1:4" x14ac:dyDescent="0.25">
      <c r="A2292" s="3" t="str">
        <f t="shared" si="35"/>
        <v>SLV_44623</v>
      </c>
      <c r="B2292" t="s">
        <v>83</v>
      </c>
      <c r="C2292" s="1">
        <v>44623</v>
      </c>
      <c r="D2292">
        <v>23.29</v>
      </c>
    </row>
    <row r="2293" spans="1:4" x14ac:dyDescent="0.25">
      <c r="A2293" s="3" t="str">
        <f t="shared" si="35"/>
        <v>SPMV.L_44623</v>
      </c>
      <c r="B2293" t="s">
        <v>84</v>
      </c>
      <c r="C2293" s="1">
        <v>44623</v>
      </c>
      <c r="D2293">
        <v>78.33</v>
      </c>
    </row>
    <row r="2294" spans="1:4" x14ac:dyDescent="0.25">
      <c r="A2294" s="3" t="str">
        <f t="shared" si="35"/>
        <v>TLT_44623</v>
      </c>
      <c r="B2294" t="s">
        <v>85</v>
      </c>
      <c r="C2294" s="1">
        <v>44623</v>
      </c>
      <c r="D2294">
        <v>137.86000000000001</v>
      </c>
    </row>
    <row r="2295" spans="1:4" x14ac:dyDescent="0.25">
      <c r="A2295" s="3" t="str">
        <f t="shared" si="35"/>
        <v>UNH_44623</v>
      </c>
      <c r="B2295" t="s">
        <v>86</v>
      </c>
      <c r="C2295" s="1">
        <v>44623</v>
      </c>
      <c r="D2295">
        <v>486.59</v>
      </c>
    </row>
    <row r="2296" spans="1:4" x14ac:dyDescent="0.25">
      <c r="A2296" s="3" t="str">
        <f t="shared" si="35"/>
        <v>URI_44623</v>
      </c>
      <c r="B2296" t="s">
        <v>87</v>
      </c>
      <c r="C2296" s="1">
        <v>44623</v>
      </c>
      <c r="D2296">
        <v>328.64</v>
      </c>
    </row>
    <row r="2297" spans="1:4" x14ac:dyDescent="0.25">
      <c r="A2297" s="3" t="str">
        <f t="shared" si="35"/>
        <v>V_44623</v>
      </c>
      <c r="B2297" t="s">
        <v>88</v>
      </c>
      <c r="C2297" s="1">
        <v>44623</v>
      </c>
      <c r="D2297">
        <v>207.23</v>
      </c>
    </row>
    <row r="2298" spans="1:4" x14ac:dyDescent="0.25">
      <c r="A2298" s="3" t="str">
        <f t="shared" si="35"/>
        <v>VRSK_44623</v>
      </c>
      <c r="B2298" t="s">
        <v>89</v>
      </c>
      <c r="C2298" s="1">
        <v>44623</v>
      </c>
      <c r="D2298">
        <v>182.68</v>
      </c>
    </row>
    <row r="2299" spans="1:4" x14ac:dyDescent="0.25">
      <c r="A2299" s="3" t="str">
        <f t="shared" si="35"/>
        <v>VXX_44623</v>
      </c>
      <c r="B2299" t="s">
        <v>90</v>
      </c>
      <c r="C2299" s="1">
        <v>44623</v>
      </c>
      <c r="D2299">
        <v>25.11</v>
      </c>
    </row>
    <row r="2300" spans="1:4" x14ac:dyDescent="0.25">
      <c r="A2300" s="3" t="str">
        <f t="shared" si="35"/>
        <v>WRK_44623</v>
      </c>
      <c r="B2300" t="s">
        <v>91</v>
      </c>
      <c r="C2300" s="1">
        <v>44623</v>
      </c>
      <c r="D2300">
        <v>44.33</v>
      </c>
    </row>
    <row r="2301" spans="1:4" x14ac:dyDescent="0.25">
      <c r="A2301" s="3" t="str">
        <f t="shared" si="35"/>
        <v>XLB_44623</v>
      </c>
      <c r="B2301" t="s">
        <v>92</v>
      </c>
      <c r="C2301" s="1">
        <v>44623</v>
      </c>
      <c r="D2301">
        <v>83.35</v>
      </c>
    </row>
    <row r="2302" spans="1:4" x14ac:dyDescent="0.25">
      <c r="A2302" s="3" t="str">
        <f t="shared" si="35"/>
        <v>XLC_44623</v>
      </c>
      <c r="B2302" t="s">
        <v>93</v>
      </c>
      <c r="C2302" s="1">
        <v>44623</v>
      </c>
      <c r="D2302">
        <v>67.459999999999994</v>
      </c>
    </row>
    <row r="2303" spans="1:4" x14ac:dyDescent="0.25">
      <c r="A2303" s="3" t="str">
        <f t="shared" si="35"/>
        <v>XLE_44623</v>
      </c>
      <c r="B2303" t="s">
        <v>94</v>
      </c>
      <c r="C2303" s="1">
        <v>44623</v>
      </c>
      <c r="D2303">
        <v>73.12</v>
      </c>
    </row>
    <row r="2304" spans="1:4" x14ac:dyDescent="0.25">
      <c r="A2304" s="3" t="str">
        <f t="shared" si="35"/>
        <v>XLF_44623</v>
      </c>
      <c r="B2304" t="s">
        <v>95</v>
      </c>
      <c r="C2304" s="1">
        <v>44623</v>
      </c>
      <c r="D2304">
        <v>37.94</v>
      </c>
    </row>
    <row r="2305" spans="1:4" x14ac:dyDescent="0.25">
      <c r="A2305" s="3" t="str">
        <f t="shared" si="35"/>
        <v>XLI_44623</v>
      </c>
      <c r="B2305" t="s">
        <v>96</v>
      </c>
      <c r="C2305" s="1">
        <v>44623</v>
      </c>
      <c r="D2305">
        <v>100.61</v>
      </c>
    </row>
    <row r="2306" spans="1:4" x14ac:dyDescent="0.25">
      <c r="A2306" s="3" t="str">
        <f t="shared" si="35"/>
        <v>XLK_44623</v>
      </c>
      <c r="B2306" t="s">
        <v>97</v>
      </c>
      <c r="C2306" s="1">
        <v>44623</v>
      </c>
      <c r="D2306">
        <v>152.41999999999999</v>
      </c>
    </row>
    <row r="2307" spans="1:4" x14ac:dyDescent="0.25">
      <c r="A2307" s="3" t="str">
        <f t="shared" ref="A2307:A2370" si="36">CONCATENATE(B2307,"_",C2307)</f>
        <v>XLP_44623</v>
      </c>
      <c r="B2307" t="s">
        <v>98</v>
      </c>
      <c r="C2307" s="1">
        <v>44623</v>
      </c>
      <c r="D2307">
        <v>75.86</v>
      </c>
    </row>
    <row r="2308" spans="1:4" x14ac:dyDescent="0.25">
      <c r="A2308" s="3" t="str">
        <f t="shared" si="36"/>
        <v>XLU_44623</v>
      </c>
      <c r="B2308" t="s">
        <v>99</v>
      </c>
      <c r="C2308" s="1">
        <v>44623</v>
      </c>
      <c r="D2308">
        <v>69.36</v>
      </c>
    </row>
    <row r="2309" spans="1:4" x14ac:dyDescent="0.25">
      <c r="A2309" s="3" t="str">
        <f t="shared" si="36"/>
        <v>XLV_44623</v>
      </c>
      <c r="B2309" t="s">
        <v>100</v>
      </c>
      <c r="C2309" s="1">
        <v>44623</v>
      </c>
      <c r="D2309">
        <v>131.86000000000001</v>
      </c>
    </row>
    <row r="2310" spans="1:4" x14ac:dyDescent="0.25">
      <c r="A2310" s="3" t="str">
        <f t="shared" si="36"/>
        <v>XLY_44623</v>
      </c>
      <c r="B2310" t="s">
        <v>101</v>
      </c>
      <c r="C2310" s="1">
        <v>44623</v>
      </c>
      <c r="D2310">
        <v>174.37</v>
      </c>
    </row>
    <row r="2311" spans="1:4" x14ac:dyDescent="0.25">
      <c r="A2311" s="3" t="str">
        <f t="shared" si="36"/>
        <v>XOM_44623</v>
      </c>
      <c r="B2311" t="s">
        <v>102</v>
      </c>
      <c r="C2311" s="1">
        <v>44623</v>
      </c>
      <c r="D2311">
        <v>81.040000000000006</v>
      </c>
    </row>
    <row r="2312" spans="1:4" x14ac:dyDescent="0.25">
      <c r="A2312" s="3" t="str">
        <f t="shared" si="36"/>
        <v>ABBV_44624</v>
      </c>
      <c r="B2312" t="s">
        <v>3</v>
      </c>
      <c r="C2312" s="1">
        <v>44624</v>
      </c>
      <c r="D2312">
        <v>150.56</v>
      </c>
    </row>
    <row r="2313" spans="1:4" x14ac:dyDescent="0.25">
      <c r="A2313" s="3" t="str">
        <f t="shared" si="36"/>
        <v>ACN_44624</v>
      </c>
      <c r="B2313" t="s">
        <v>4</v>
      </c>
      <c r="C2313" s="1">
        <v>44624</v>
      </c>
      <c r="D2313">
        <v>314.16000000000003</v>
      </c>
    </row>
    <row r="2314" spans="1:4" x14ac:dyDescent="0.25">
      <c r="A2314" s="3" t="str">
        <f t="shared" si="36"/>
        <v>AEP_44624</v>
      </c>
      <c r="B2314" t="s">
        <v>5</v>
      </c>
      <c r="C2314" s="1">
        <v>44624</v>
      </c>
      <c r="D2314">
        <v>96.33</v>
      </c>
    </row>
    <row r="2315" spans="1:4" x14ac:dyDescent="0.25">
      <c r="A2315" s="3" t="str">
        <f t="shared" si="36"/>
        <v>AIZ_44624</v>
      </c>
      <c r="B2315" t="s">
        <v>6</v>
      </c>
      <c r="C2315" s="1">
        <v>44624</v>
      </c>
      <c r="D2315">
        <v>169.39</v>
      </c>
    </row>
    <row r="2316" spans="1:4" x14ac:dyDescent="0.25">
      <c r="A2316" s="3" t="str">
        <f t="shared" si="36"/>
        <v>ALLE_44624</v>
      </c>
      <c r="B2316" t="s">
        <v>7</v>
      </c>
      <c r="C2316" s="1">
        <v>44624</v>
      </c>
      <c r="D2316">
        <v>117.29</v>
      </c>
    </row>
    <row r="2317" spans="1:4" x14ac:dyDescent="0.25">
      <c r="A2317" s="3" t="str">
        <f t="shared" si="36"/>
        <v>AMAT_44624</v>
      </c>
      <c r="B2317" t="s">
        <v>8</v>
      </c>
      <c r="C2317" s="1">
        <v>44624</v>
      </c>
      <c r="D2317">
        <v>125.74</v>
      </c>
    </row>
    <row r="2318" spans="1:4" x14ac:dyDescent="0.25">
      <c r="A2318" s="3" t="str">
        <f t="shared" si="36"/>
        <v>AMP_44624</v>
      </c>
      <c r="B2318" t="s">
        <v>9</v>
      </c>
      <c r="C2318" s="1">
        <v>44624</v>
      </c>
      <c r="D2318">
        <v>281.49</v>
      </c>
    </row>
    <row r="2319" spans="1:4" x14ac:dyDescent="0.25">
      <c r="A2319" s="3" t="str">
        <f t="shared" si="36"/>
        <v>AMZN_44624</v>
      </c>
      <c r="B2319" t="s">
        <v>10</v>
      </c>
      <c r="C2319" s="1">
        <v>44624</v>
      </c>
      <c r="D2319">
        <v>2912.82</v>
      </c>
    </row>
    <row r="2320" spans="1:4" x14ac:dyDescent="0.25">
      <c r="A2320" s="3" t="str">
        <f t="shared" si="36"/>
        <v>AVB_44624</v>
      </c>
      <c r="B2320" t="s">
        <v>11</v>
      </c>
      <c r="C2320" s="1">
        <v>44624</v>
      </c>
      <c r="D2320">
        <v>247.34</v>
      </c>
    </row>
    <row r="2321" spans="1:4" x14ac:dyDescent="0.25">
      <c r="A2321" s="3" t="str">
        <f t="shared" si="36"/>
        <v>AVY_44624</v>
      </c>
      <c r="B2321" t="s">
        <v>12</v>
      </c>
      <c r="C2321" s="1">
        <v>44624</v>
      </c>
      <c r="D2321">
        <v>167.59</v>
      </c>
    </row>
    <row r="2322" spans="1:4" x14ac:dyDescent="0.25">
      <c r="A2322" s="3" t="str">
        <f t="shared" si="36"/>
        <v>AXP_44624</v>
      </c>
      <c r="B2322" t="s">
        <v>13</v>
      </c>
      <c r="C2322" s="1">
        <v>44624</v>
      </c>
      <c r="D2322">
        <v>172.95</v>
      </c>
    </row>
    <row r="2323" spans="1:4" x14ac:dyDescent="0.25">
      <c r="A2323" s="3" t="str">
        <f t="shared" si="36"/>
        <v>BDX_44624</v>
      </c>
      <c r="B2323" t="s">
        <v>14</v>
      </c>
      <c r="C2323" s="1">
        <v>44624</v>
      </c>
      <c r="D2323">
        <v>275.42</v>
      </c>
    </row>
    <row r="2324" spans="1:4" x14ac:dyDescent="0.25">
      <c r="A2324" s="3" t="str">
        <f t="shared" si="36"/>
        <v>BF-B_44624</v>
      </c>
      <c r="B2324" t="s">
        <v>15</v>
      </c>
      <c r="C2324" s="1">
        <v>44624</v>
      </c>
      <c r="D2324">
        <v>69.801000000000002</v>
      </c>
    </row>
    <row r="2325" spans="1:4" x14ac:dyDescent="0.25">
      <c r="A2325" s="3" t="str">
        <f t="shared" si="36"/>
        <v>BMY_44624</v>
      </c>
      <c r="B2325" t="s">
        <v>16</v>
      </c>
      <c r="C2325" s="1">
        <v>44624</v>
      </c>
      <c r="D2325">
        <v>69.36</v>
      </c>
    </row>
    <row r="2326" spans="1:4" x14ac:dyDescent="0.25">
      <c r="A2326" s="3" t="str">
        <f t="shared" si="36"/>
        <v>BR_44624</v>
      </c>
      <c r="B2326" t="s">
        <v>17</v>
      </c>
      <c r="C2326" s="1">
        <v>44624</v>
      </c>
      <c r="D2326">
        <v>147.44</v>
      </c>
    </row>
    <row r="2327" spans="1:4" x14ac:dyDescent="0.25">
      <c r="A2327" s="3" t="str">
        <f t="shared" si="36"/>
        <v>CARR_44624</v>
      </c>
      <c r="B2327" t="s">
        <v>18</v>
      </c>
      <c r="C2327" s="1">
        <v>44624</v>
      </c>
      <c r="D2327">
        <v>45</v>
      </c>
    </row>
    <row r="2328" spans="1:4" x14ac:dyDescent="0.25">
      <c r="A2328" s="3" t="str">
        <f t="shared" si="36"/>
        <v>CDW_44624</v>
      </c>
      <c r="B2328" t="s">
        <v>19</v>
      </c>
      <c r="C2328" s="1">
        <v>44624</v>
      </c>
      <c r="D2328">
        <v>171.57</v>
      </c>
    </row>
    <row r="2329" spans="1:4" x14ac:dyDescent="0.25">
      <c r="A2329" s="3" t="str">
        <f t="shared" si="36"/>
        <v>CE_44624</v>
      </c>
      <c r="B2329" t="s">
        <v>20</v>
      </c>
      <c r="C2329" s="1">
        <v>44624</v>
      </c>
      <c r="D2329">
        <v>141.9</v>
      </c>
    </row>
    <row r="2330" spans="1:4" x14ac:dyDescent="0.25">
      <c r="A2330" s="3" t="str">
        <f t="shared" si="36"/>
        <v>CHTR_44624</v>
      </c>
      <c r="B2330" t="s">
        <v>21</v>
      </c>
      <c r="C2330" s="1">
        <v>44624</v>
      </c>
      <c r="D2330">
        <v>549.92999999999995</v>
      </c>
    </row>
    <row r="2331" spans="1:4" x14ac:dyDescent="0.25">
      <c r="A2331" s="3" t="str">
        <f t="shared" si="36"/>
        <v>CNC_44624</v>
      </c>
      <c r="B2331" t="s">
        <v>22</v>
      </c>
      <c r="C2331" s="1">
        <v>44624</v>
      </c>
      <c r="D2331">
        <v>86.05</v>
      </c>
    </row>
    <row r="2332" spans="1:4" x14ac:dyDescent="0.25">
      <c r="A2332" s="3" t="str">
        <f t="shared" si="36"/>
        <v>CNP_44624</v>
      </c>
      <c r="B2332" t="s">
        <v>23</v>
      </c>
      <c r="C2332" s="1">
        <v>44624</v>
      </c>
      <c r="D2332">
        <v>28.99</v>
      </c>
    </row>
    <row r="2333" spans="1:4" x14ac:dyDescent="0.25">
      <c r="A2333" s="3" t="str">
        <f t="shared" si="36"/>
        <v>COP_44624</v>
      </c>
      <c r="B2333" t="s">
        <v>24</v>
      </c>
      <c r="C2333" s="1">
        <v>44624</v>
      </c>
      <c r="D2333">
        <v>100.27</v>
      </c>
    </row>
    <row r="2334" spans="1:4" x14ac:dyDescent="0.25">
      <c r="A2334" s="3" t="str">
        <f t="shared" si="36"/>
        <v>CTAS_44624</v>
      </c>
      <c r="B2334" t="s">
        <v>25</v>
      </c>
      <c r="C2334" s="1">
        <v>44624</v>
      </c>
      <c r="D2334">
        <v>378.95</v>
      </c>
    </row>
    <row r="2335" spans="1:4" x14ac:dyDescent="0.25">
      <c r="A2335" s="3" t="str">
        <f t="shared" si="36"/>
        <v>CZR_44624</v>
      </c>
      <c r="B2335" t="s">
        <v>26</v>
      </c>
      <c r="C2335" s="1">
        <v>44624</v>
      </c>
      <c r="D2335">
        <v>78.8</v>
      </c>
    </row>
    <row r="2336" spans="1:4" x14ac:dyDescent="0.25">
      <c r="A2336" s="3" t="str">
        <f t="shared" si="36"/>
        <v>DG_44624</v>
      </c>
      <c r="B2336" t="s">
        <v>27</v>
      </c>
      <c r="C2336" s="1">
        <v>44624</v>
      </c>
      <c r="D2336">
        <v>210.98</v>
      </c>
    </row>
    <row r="2337" spans="1:4" x14ac:dyDescent="0.25">
      <c r="A2337" s="3" t="str">
        <f t="shared" si="36"/>
        <v>DPZ_44624</v>
      </c>
      <c r="B2337" t="s">
        <v>28</v>
      </c>
      <c r="C2337" s="1">
        <v>44624</v>
      </c>
      <c r="D2337">
        <v>413.71</v>
      </c>
    </row>
    <row r="2338" spans="1:4" x14ac:dyDescent="0.25">
      <c r="A2338" s="3" t="str">
        <f t="shared" si="36"/>
        <v>DRE_44624</v>
      </c>
      <c r="B2338" t="s">
        <v>29</v>
      </c>
      <c r="C2338" s="1">
        <v>44624</v>
      </c>
      <c r="D2338">
        <v>54.91</v>
      </c>
    </row>
    <row r="2339" spans="1:4" x14ac:dyDescent="0.25">
      <c r="A2339" s="3" t="str">
        <f t="shared" si="36"/>
        <v>DXC_44624</v>
      </c>
      <c r="B2339" t="s">
        <v>30</v>
      </c>
      <c r="C2339" s="1">
        <v>44624</v>
      </c>
      <c r="D2339">
        <v>30</v>
      </c>
    </row>
    <row r="2340" spans="1:4" x14ac:dyDescent="0.25">
      <c r="A2340" s="3" t="str">
        <f t="shared" si="36"/>
        <v>EWA_44624</v>
      </c>
      <c r="B2340" t="s">
        <v>31</v>
      </c>
      <c r="C2340" s="1">
        <v>44624</v>
      </c>
      <c r="D2340">
        <v>24.77</v>
      </c>
    </row>
    <row r="2341" spans="1:4" x14ac:dyDescent="0.25">
      <c r="A2341" s="3" t="str">
        <f t="shared" si="36"/>
        <v>EWC_44624</v>
      </c>
      <c r="B2341" t="s">
        <v>32</v>
      </c>
      <c r="C2341" s="1">
        <v>44624</v>
      </c>
      <c r="D2341">
        <v>38.54</v>
      </c>
    </row>
    <row r="2342" spans="1:4" x14ac:dyDescent="0.25">
      <c r="A2342" s="3" t="str">
        <f t="shared" si="36"/>
        <v>EWG_44624</v>
      </c>
      <c r="B2342" t="s">
        <v>33</v>
      </c>
      <c r="C2342" s="1">
        <v>44624</v>
      </c>
      <c r="D2342">
        <v>25.89</v>
      </c>
    </row>
    <row r="2343" spans="1:4" x14ac:dyDescent="0.25">
      <c r="A2343" s="3" t="str">
        <f t="shared" si="36"/>
        <v>EWH_44624</v>
      </c>
      <c r="B2343" t="s">
        <v>34</v>
      </c>
      <c r="C2343" s="1">
        <v>44624</v>
      </c>
      <c r="D2343">
        <v>22.09</v>
      </c>
    </row>
    <row r="2344" spans="1:4" x14ac:dyDescent="0.25">
      <c r="A2344" s="3" t="str">
        <f t="shared" si="36"/>
        <v>EWJ_44624</v>
      </c>
      <c r="B2344" t="s">
        <v>35</v>
      </c>
      <c r="C2344" s="1">
        <v>44624</v>
      </c>
      <c r="D2344">
        <v>61.18</v>
      </c>
    </row>
    <row r="2345" spans="1:4" x14ac:dyDescent="0.25">
      <c r="A2345" s="3" t="str">
        <f t="shared" si="36"/>
        <v>EWL_44624</v>
      </c>
      <c r="B2345" t="s">
        <v>36</v>
      </c>
      <c r="C2345" s="1">
        <v>44624</v>
      </c>
      <c r="D2345">
        <v>45.93</v>
      </c>
    </row>
    <row r="2346" spans="1:4" x14ac:dyDescent="0.25">
      <c r="A2346" s="3" t="str">
        <f t="shared" si="36"/>
        <v>EWQ_44624</v>
      </c>
      <c r="B2346" t="s">
        <v>37</v>
      </c>
      <c r="C2346" s="1">
        <v>44624</v>
      </c>
      <c r="D2346">
        <v>31.93</v>
      </c>
    </row>
    <row r="2347" spans="1:4" x14ac:dyDescent="0.25">
      <c r="A2347" s="3" t="str">
        <f t="shared" si="36"/>
        <v>EWT_44624</v>
      </c>
      <c r="B2347" t="s">
        <v>38</v>
      </c>
      <c r="C2347" s="1">
        <v>44624</v>
      </c>
      <c r="D2347">
        <v>62.47</v>
      </c>
    </row>
    <row r="2348" spans="1:4" x14ac:dyDescent="0.25">
      <c r="A2348" s="3" t="str">
        <f t="shared" si="36"/>
        <v>EWU_44624</v>
      </c>
      <c r="B2348" t="s">
        <v>39</v>
      </c>
      <c r="C2348" s="1">
        <v>44624</v>
      </c>
      <c r="D2348">
        <v>31.41</v>
      </c>
    </row>
    <row r="2349" spans="1:4" x14ac:dyDescent="0.25">
      <c r="A2349" s="3" t="str">
        <f t="shared" si="36"/>
        <v>EWY_44624</v>
      </c>
      <c r="B2349" t="s">
        <v>40</v>
      </c>
      <c r="C2349" s="1">
        <v>44624</v>
      </c>
      <c r="D2349">
        <v>69.989999999999995</v>
      </c>
    </row>
    <row r="2350" spans="1:4" x14ac:dyDescent="0.25">
      <c r="A2350" s="3" t="str">
        <f t="shared" si="36"/>
        <v>EWZ_44624</v>
      </c>
      <c r="B2350" t="s">
        <v>41</v>
      </c>
      <c r="C2350" s="1">
        <v>44624</v>
      </c>
      <c r="D2350">
        <v>34.29</v>
      </c>
    </row>
    <row r="2351" spans="1:4" x14ac:dyDescent="0.25">
      <c r="A2351" s="3" t="str">
        <f t="shared" si="36"/>
        <v>FB_44624</v>
      </c>
      <c r="B2351" t="s">
        <v>42</v>
      </c>
      <c r="C2351" s="1">
        <v>44624</v>
      </c>
      <c r="D2351">
        <v>200.06</v>
      </c>
    </row>
    <row r="2352" spans="1:4" x14ac:dyDescent="0.25">
      <c r="A2352" s="3" t="str">
        <f t="shared" si="36"/>
        <v>FTV_44624</v>
      </c>
      <c r="B2352" t="s">
        <v>43</v>
      </c>
      <c r="C2352" s="1">
        <v>44624</v>
      </c>
      <c r="D2352">
        <v>60.6</v>
      </c>
    </row>
    <row r="2353" spans="1:4" x14ac:dyDescent="0.25">
      <c r="A2353" s="3" t="str">
        <f t="shared" si="36"/>
        <v>GOOG_44624</v>
      </c>
      <c r="B2353" t="s">
        <v>44</v>
      </c>
      <c r="C2353" s="1">
        <v>44624</v>
      </c>
      <c r="D2353">
        <v>2642.44</v>
      </c>
    </row>
    <row r="2354" spans="1:4" x14ac:dyDescent="0.25">
      <c r="A2354" s="3" t="str">
        <f t="shared" si="36"/>
        <v>GPC_44624</v>
      </c>
      <c r="B2354" t="s">
        <v>45</v>
      </c>
      <c r="C2354" s="1">
        <v>44624</v>
      </c>
      <c r="D2354">
        <v>122.59</v>
      </c>
    </row>
    <row r="2355" spans="1:4" x14ac:dyDescent="0.25">
      <c r="A2355" s="3" t="str">
        <f t="shared" si="36"/>
        <v>GSG_44624</v>
      </c>
      <c r="B2355" t="s">
        <v>46</v>
      </c>
      <c r="C2355" s="1">
        <v>44624</v>
      </c>
      <c r="D2355">
        <v>24.26</v>
      </c>
    </row>
    <row r="2356" spans="1:4" x14ac:dyDescent="0.25">
      <c r="A2356" s="3" t="str">
        <f t="shared" si="36"/>
        <v>HIG_44624</v>
      </c>
      <c r="B2356" t="s">
        <v>47</v>
      </c>
      <c r="C2356" s="1">
        <v>44624</v>
      </c>
      <c r="D2356">
        <v>67.47</v>
      </c>
    </row>
    <row r="2357" spans="1:4" x14ac:dyDescent="0.25">
      <c r="A2357" s="3" t="str">
        <f t="shared" si="36"/>
        <v>HIGH.L_44624</v>
      </c>
      <c r="B2357" t="s">
        <v>48</v>
      </c>
      <c r="C2357" s="1">
        <v>44624</v>
      </c>
      <c r="D2357">
        <v>5.2519999999999998</v>
      </c>
    </row>
    <row r="2358" spans="1:4" x14ac:dyDescent="0.25">
      <c r="A2358" s="3" t="str">
        <f t="shared" si="36"/>
        <v>HST_44624</v>
      </c>
      <c r="B2358" t="s">
        <v>49</v>
      </c>
      <c r="C2358" s="1">
        <v>44624</v>
      </c>
      <c r="D2358">
        <v>17.260000000000002</v>
      </c>
    </row>
    <row r="2359" spans="1:4" x14ac:dyDescent="0.25">
      <c r="A2359" s="3" t="str">
        <f t="shared" si="36"/>
        <v>HYG_44624</v>
      </c>
      <c r="B2359" t="s">
        <v>50</v>
      </c>
      <c r="C2359" s="1">
        <v>44624</v>
      </c>
      <c r="D2359">
        <v>82.54</v>
      </c>
    </row>
    <row r="2360" spans="1:4" x14ac:dyDescent="0.25">
      <c r="A2360" s="3" t="str">
        <f t="shared" si="36"/>
        <v>IAU_44624</v>
      </c>
      <c r="B2360" t="s">
        <v>51</v>
      </c>
      <c r="C2360" s="1">
        <v>44624</v>
      </c>
      <c r="D2360">
        <v>37.4</v>
      </c>
    </row>
    <row r="2361" spans="1:4" x14ac:dyDescent="0.25">
      <c r="A2361" s="3" t="str">
        <f t="shared" si="36"/>
        <v>ICLN_44624</v>
      </c>
      <c r="B2361" t="s">
        <v>52</v>
      </c>
      <c r="C2361" s="1">
        <v>44624</v>
      </c>
      <c r="D2361">
        <v>19.420000000000002</v>
      </c>
    </row>
    <row r="2362" spans="1:4" x14ac:dyDescent="0.25">
      <c r="A2362" s="3" t="str">
        <f t="shared" si="36"/>
        <v>IEAA.L_44624</v>
      </c>
      <c r="B2362" t="s">
        <v>53</v>
      </c>
      <c r="C2362" s="1">
        <v>44624</v>
      </c>
      <c r="D2362">
        <v>5.18</v>
      </c>
    </row>
    <row r="2363" spans="1:4" x14ac:dyDescent="0.25">
      <c r="A2363" s="3" t="str">
        <f t="shared" si="36"/>
        <v>IEF_44624</v>
      </c>
      <c r="B2363" t="s">
        <v>54</v>
      </c>
      <c r="C2363" s="1">
        <v>44624</v>
      </c>
      <c r="D2363">
        <v>113</v>
      </c>
    </row>
    <row r="2364" spans="1:4" x14ac:dyDescent="0.25">
      <c r="A2364" s="3" t="str">
        <f t="shared" si="36"/>
        <v>IEFM.L_44624</v>
      </c>
      <c r="B2364" t="s">
        <v>55</v>
      </c>
      <c r="C2364" s="1">
        <v>44624</v>
      </c>
      <c r="D2364">
        <v>690.12800000000004</v>
      </c>
    </row>
    <row r="2365" spans="1:4" x14ac:dyDescent="0.25">
      <c r="A2365" s="3" t="str">
        <f t="shared" si="36"/>
        <v>IEMG_44624</v>
      </c>
      <c r="B2365" t="s">
        <v>56</v>
      </c>
      <c r="C2365" s="1">
        <v>44624</v>
      </c>
      <c r="D2365">
        <v>54.82</v>
      </c>
    </row>
    <row r="2366" spans="1:4" x14ac:dyDescent="0.25">
      <c r="A2366" s="3" t="str">
        <f t="shared" si="36"/>
        <v>IEUS_44624</v>
      </c>
      <c r="B2366" t="s">
        <v>57</v>
      </c>
      <c r="C2366" s="1">
        <v>44624</v>
      </c>
      <c r="D2366">
        <v>55.44</v>
      </c>
    </row>
    <row r="2367" spans="1:4" x14ac:dyDescent="0.25">
      <c r="A2367" s="3" t="str">
        <f t="shared" si="36"/>
        <v>IEVL.L_44624</v>
      </c>
      <c r="B2367" t="s">
        <v>58</v>
      </c>
      <c r="C2367" s="1">
        <v>44624</v>
      </c>
      <c r="D2367">
        <v>6.6589999999999998</v>
      </c>
    </row>
    <row r="2368" spans="1:4" x14ac:dyDescent="0.25">
      <c r="A2368" s="3" t="str">
        <f t="shared" si="36"/>
        <v>IGF_44624</v>
      </c>
      <c r="B2368" t="s">
        <v>59</v>
      </c>
      <c r="C2368" s="1">
        <v>44624</v>
      </c>
      <c r="D2368">
        <v>47.58</v>
      </c>
    </row>
    <row r="2369" spans="1:4" x14ac:dyDescent="0.25">
      <c r="A2369" s="3" t="str">
        <f t="shared" si="36"/>
        <v>INDA_44624</v>
      </c>
      <c r="B2369" t="s">
        <v>60</v>
      </c>
      <c r="C2369" s="1">
        <v>44624</v>
      </c>
      <c r="D2369">
        <v>41.5</v>
      </c>
    </row>
    <row r="2370" spans="1:4" x14ac:dyDescent="0.25">
      <c r="A2370" s="3" t="str">
        <f t="shared" si="36"/>
        <v>IUMO.L_44624</v>
      </c>
      <c r="B2370" t="s">
        <v>61</v>
      </c>
      <c r="C2370" s="1">
        <v>44624</v>
      </c>
      <c r="D2370">
        <v>10.682</v>
      </c>
    </row>
    <row r="2371" spans="1:4" x14ac:dyDescent="0.25">
      <c r="A2371" s="3" t="str">
        <f t="shared" ref="A2371:A2411" si="37">CONCATENATE(B2371,"_",C2371)</f>
        <v>IUVL.L_44624</v>
      </c>
      <c r="B2371" t="s">
        <v>62</v>
      </c>
      <c r="C2371" s="1">
        <v>44624</v>
      </c>
      <c r="D2371">
        <v>8.9420000000000002</v>
      </c>
    </row>
    <row r="2372" spans="1:4" x14ac:dyDescent="0.25">
      <c r="A2372" s="3" t="str">
        <f t="shared" si="37"/>
        <v>IVV_44624</v>
      </c>
      <c r="B2372" t="s">
        <v>63</v>
      </c>
      <c r="C2372" s="1">
        <v>44624</v>
      </c>
      <c r="D2372">
        <v>433.95</v>
      </c>
    </row>
    <row r="2373" spans="1:4" x14ac:dyDescent="0.25">
      <c r="A2373" s="3" t="str">
        <f t="shared" si="37"/>
        <v>IWM_44624</v>
      </c>
      <c r="B2373" t="s">
        <v>64</v>
      </c>
      <c r="C2373" s="1">
        <v>44624</v>
      </c>
      <c r="D2373">
        <v>198.66</v>
      </c>
    </row>
    <row r="2374" spans="1:4" x14ac:dyDescent="0.25">
      <c r="A2374" s="3" t="str">
        <f t="shared" si="37"/>
        <v>IXN_44624</v>
      </c>
      <c r="B2374" t="s">
        <v>65</v>
      </c>
      <c r="C2374" s="1">
        <v>44624</v>
      </c>
      <c r="D2374">
        <v>54.5</v>
      </c>
    </row>
    <row r="2375" spans="1:4" x14ac:dyDescent="0.25">
      <c r="A2375" s="3" t="str">
        <f t="shared" si="37"/>
        <v>JPEA.L_44624</v>
      </c>
      <c r="B2375" t="s">
        <v>66</v>
      </c>
      <c r="C2375" s="1">
        <v>44624</v>
      </c>
      <c r="D2375">
        <v>5.234</v>
      </c>
    </row>
    <row r="2376" spans="1:4" x14ac:dyDescent="0.25">
      <c r="A2376" s="3" t="str">
        <f t="shared" si="37"/>
        <v>JPM_44624</v>
      </c>
      <c r="B2376" t="s">
        <v>67</v>
      </c>
      <c r="C2376" s="1">
        <v>44624</v>
      </c>
      <c r="D2376">
        <v>134.4</v>
      </c>
    </row>
    <row r="2377" spans="1:4" x14ac:dyDescent="0.25">
      <c r="A2377" s="3" t="str">
        <f t="shared" si="37"/>
        <v>KR_44624</v>
      </c>
      <c r="B2377" t="s">
        <v>68</v>
      </c>
      <c r="C2377" s="1">
        <v>44624</v>
      </c>
      <c r="D2377">
        <v>58.94</v>
      </c>
    </row>
    <row r="2378" spans="1:4" x14ac:dyDescent="0.25">
      <c r="A2378" s="3" t="str">
        <f t="shared" si="37"/>
        <v>LQD_44624</v>
      </c>
      <c r="B2378" t="s">
        <v>69</v>
      </c>
      <c r="C2378" s="1">
        <v>44624</v>
      </c>
      <c r="D2378">
        <v>123.64</v>
      </c>
    </row>
    <row r="2379" spans="1:4" x14ac:dyDescent="0.25">
      <c r="A2379" s="3" t="str">
        <f t="shared" si="37"/>
        <v>MCHI_44624</v>
      </c>
      <c r="B2379" t="s">
        <v>70</v>
      </c>
      <c r="C2379" s="1">
        <v>44624</v>
      </c>
      <c r="D2379">
        <v>55.47</v>
      </c>
    </row>
    <row r="2380" spans="1:4" x14ac:dyDescent="0.25">
      <c r="A2380" s="3" t="str">
        <f t="shared" si="37"/>
        <v>MVEU.L_44624</v>
      </c>
      <c r="B2380" t="s">
        <v>71</v>
      </c>
      <c r="C2380" s="1">
        <v>44624</v>
      </c>
      <c r="D2380">
        <v>50.07</v>
      </c>
    </row>
    <row r="2381" spans="1:4" x14ac:dyDescent="0.25">
      <c r="A2381" s="3" t="str">
        <f t="shared" si="37"/>
        <v>OGN_44624</v>
      </c>
      <c r="B2381" t="s">
        <v>72</v>
      </c>
      <c r="C2381" s="1">
        <v>44624</v>
      </c>
      <c r="D2381">
        <v>38.82</v>
      </c>
    </row>
    <row r="2382" spans="1:4" x14ac:dyDescent="0.25">
      <c r="A2382" s="3" t="str">
        <f t="shared" si="37"/>
        <v>PG_44624</v>
      </c>
      <c r="B2382" t="s">
        <v>73</v>
      </c>
      <c r="C2382" s="1">
        <v>44624</v>
      </c>
      <c r="D2382">
        <v>155.13999999999999</v>
      </c>
    </row>
    <row r="2383" spans="1:4" x14ac:dyDescent="0.25">
      <c r="A2383" s="3" t="str">
        <f t="shared" si="37"/>
        <v>PPL_44624</v>
      </c>
      <c r="B2383" t="s">
        <v>74</v>
      </c>
      <c r="C2383" s="1">
        <v>44624</v>
      </c>
      <c r="D2383">
        <v>26.45</v>
      </c>
    </row>
    <row r="2384" spans="1:4" x14ac:dyDescent="0.25">
      <c r="A2384" s="3" t="str">
        <f t="shared" si="37"/>
        <v>PRU_44624</v>
      </c>
      <c r="B2384" t="s">
        <v>75</v>
      </c>
      <c r="C2384" s="1">
        <v>44624</v>
      </c>
      <c r="D2384">
        <v>106.43</v>
      </c>
    </row>
    <row r="2385" spans="1:4" x14ac:dyDescent="0.25">
      <c r="A2385" s="3" t="str">
        <f t="shared" si="37"/>
        <v>PYPL_44624</v>
      </c>
      <c r="B2385" t="s">
        <v>76</v>
      </c>
      <c r="C2385" s="1">
        <v>44624</v>
      </c>
      <c r="D2385">
        <v>99.91</v>
      </c>
    </row>
    <row r="2386" spans="1:4" x14ac:dyDescent="0.25">
      <c r="A2386" s="3" t="str">
        <f t="shared" si="37"/>
        <v>RE_44624</v>
      </c>
      <c r="B2386" t="s">
        <v>77</v>
      </c>
      <c r="C2386" s="1">
        <v>44624</v>
      </c>
      <c r="D2386">
        <v>282.41000000000003</v>
      </c>
    </row>
    <row r="2387" spans="1:4" x14ac:dyDescent="0.25">
      <c r="A2387" s="3" t="str">
        <f t="shared" si="37"/>
        <v>REET_44624</v>
      </c>
      <c r="B2387" t="s">
        <v>78</v>
      </c>
      <c r="C2387" s="1">
        <v>44624</v>
      </c>
      <c r="D2387">
        <v>28.23</v>
      </c>
    </row>
    <row r="2388" spans="1:4" x14ac:dyDescent="0.25">
      <c r="A2388" s="3" t="str">
        <f t="shared" si="37"/>
        <v>ROL_44624</v>
      </c>
      <c r="B2388" t="s">
        <v>79</v>
      </c>
      <c r="C2388" s="1">
        <v>44624</v>
      </c>
      <c r="D2388">
        <v>34.01</v>
      </c>
    </row>
    <row r="2389" spans="1:4" x14ac:dyDescent="0.25">
      <c r="A2389" s="3" t="str">
        <f t="shared" si="37"/>
        <v>ROST_44624</v>
      </c>
      <c r="B2389" t="s">
        <v>80</v>
      </c>
      <c r="C2389" s="1">
        <v>44624</v>
      </c>
      <c r="D2389">
        <v>89.44</v>
      </c>
    </row>
    <row r="2390" spans="1:4" x14ac:dyDescent="0.25">
      <c r="A2390" s="3" t="str">
        <f t="shared" si="37"/>
        <v>SEGA.L_44624</v>
      </c>
      <c r="B2390" t="s">
        <v>81</v>
      </c>
      <c r="C2390" s="1">
        <v>44624</v>
      </c>
      <c r="D2390">
        <v>106.5</v>
      </c>
    </row>
    <row r="2391" spans="1:4" x14ac:dyDescent="0.25">
      <c r="A2391" s="3" t="str">
        <f t="shared" si="37"/>
        <v>SHY_44624</v>
      </c>
      <c r="B2391" t="s">
        <v>82</v>
      </c>
      <c r="C2391" s="1">
        <v>44624</v>
      </c>
      <c r="D2391">
        <v>84.54</v>
      </c>
    </row>
    <row r="2392" spans="1:4" x14ac:dyDescent="0.25">
      <c r="A2392" s="3" t="str">
        <f t="shared" si="37"/>
        <v>SLV_44624</v>
      </c>
      <c r="B2392" t="s">
        <v>83</v>
      </c>
      <c r="C2392" s="1">
        <v>44624</v>
      </c>
      <c r="D2392">
        <v>23.64</v>
      </c>
    </row>
    <row r="2393" spans="1:4" x14ac:dyDescent="0.25">
      <c r="A2393" s="3" t="str">
        <f t="shared" si="37"/>
        <v>SPMV.L_44624</v>
      </c>
      <c r="B2393" t="s">
        <v>84</v>
      </c>
      <c r="C2393" s="1">
        <v>44624</v>
      </c>
      <c r="D2393">
        <v>78.034999999999997</v>
      </c>
    </row>
    <row r="2394" spans="1:4" x14ac:dyDescent="0.25">
      <c r="A2394" s="3" t="str">
        <f t="shared" si="37"/>
        <v>TLT_44624</v>
      </c>
      <c r="B2394" t="s">
        <v>85</v>
      </c>
      <c r="C2394" s="1">
        <v>44624</v>
      </c>
      <c r="D2394">
        <v>140.24</v>
      </c>
    </row>
    <row r="2395" spans="1:4" x14ac:dyDescent="0.25">
      <c r="A2395" s="3" t="str">
        <f t="shared" si="37"/>
        <v>UNH_44624</v>
      </c>
      <c r="B2395" t="s">
        <v>86</v>
      </c>
      <c r="C2395" s="1">
        <v>44624</v>
      </c>
      <c r="D2395">
        <v>498.65</v>
      </c>
    </row>
    <row r="2396" spans="1:4" x14ac:dyDescent="0.25">
      <c r="A2396" s="3" t="str">
        <f t="shared" si="37"/>
        <v>URI_44624</v>
      </c>
      <c r="B2396" t="s">
        <v>87</v>
      </c>
      <c r="C2396" s="1">
        <v>44624</v>
      </c>
      <c r="D2396">
        <v>316.51</v>
      </c>
    </row>
    <row r="2397" spans="1:4" x14ac:dyDescent="0.25">
      <c r="A2397" s="3" t="str">
        <f t="shared" si="37"/>
        <v>V_44624</v>
      </c>
      <c r="B2397" t="s">
        <v>88</v>
      </c>
      <c r="C2397" s="1">
        <v>44624</v>
      </c>
      <c r="D2397">
        <v>200.29</v>
      </c>
    </row>
    <row r="2398" spans="1:4" x14ac:dyDescent="0.25">
      <c r="A2398" s="3" t="str">
        <f t="shared" si="37"/>
        <v>VRSK_44624</v>
      </c>
      <c r="B2398" t="s">
        <v>89</v>
      </c>
      <c r="C2398" s="1">
        <v>44624</v>
      </c>
      <c r="D2398">
        <v>187.7</v>
      </c>
    </row>
    <row r="2399" spans="1:4" x14ac:dyDescent="0.25">
      <c r="A2399" s="3" t="str">
        <f t="shared" si="37"/>
        <v>VXX_44624</v>
      </c>
      <c r="B2399" t="s">
        <v>90</v>
      </c>
      <c r="C2399" s="1">
        <v>44624</v>
      </c>
      <c r="D2399">
        <v>26.2</v>
      </c>
    </row>
    <row r="2400" spans="1:4" x14ac:dyDescent="0.25">
      <c r="A2400" s="3" t="str">
        <f t="shared" si="37"/>
        <v>WRK_44624</v>
      </c>
      <c r="B2400" t="s">
        <v>91</v>
      </c>
      <c r="C2400" s="1">
        <v>44624</v>
      </c>
      <c r="D2400">
        <v>43.71</v>
      </c>
    </row>
    <row r="2401" spans="1:4" x14ac:dyDescent="0.25">
      <c r="A2401" s="3" t="str">
        <f t="shared" si="37"/>
        <v>XLB_44624</v>
      </c>
      <c r="B2401" t="s">
        <v>92</v>
      </c>
      <c r="C2401" s="1">
        <v>44624</v>
      </c>
      <c r="D2401">
        <v>83.06</v>
      </c>
    </row>
    <row r="2402" spans="1:4" x14ac:dyDescent="0.25">
      <c r="A2402" s="3" t="str">
        <f t="shared" si="37"/>
        <v>XLC_44624</v>
      </c>
      <c r="B2402" t="s">
        <v>93</v>
      </c>
      <c r="C2402" s="1">
        <v>44624</v>
      </c>
      <c r="D2402">
        <v>66.489999999999995</v>
      </c>
    </row>
    <row r="2403" spans="1:4" x14ac:dyDescent="0.25">
      <c r="A2403" s="3" t="str">
        <f t="shared" si="37"/>
        <v>XLE_44624</v>
      </c>
      <c r="B2403" t="s">
        <v>94</v>
      </c>
      <c r="C2403" s="1">
        <v>44624</v>
      </c>
      <c r="D2403">
        <v>75.23</v>
      </c>
    </row>
    <row r="2404" spans="1:4" x14ac:dyDescent="0.25">
      <c r="A2404" s="3" t="str">
        <f t="shared" si="37"/>
        <v>XLF_44624</v>
      </c>
      <c r="B2404" t="s">
        <v>95</v>
      </c>
      <c r="C2404" s="1">
        <v>44624</v>
      </c>
      <c r="D2404">
        <v>37.229999999999997</v>
      </c>
    </row>
    <row r="2405" spans="1:4" x14ac:dyDescent="0.25">
      <c r="A2405" s="3" t="str">
        <f t="shared" si="37"/>
        <v>XLI_44624</v>
      </c>
      <c r="B2405" t="s">
        <v>96</v>
      </c>
      <c r="C2405" s="1">
        <v>44624</v>
      </c>
      <c r="D2405">
        <v>100.39</v>
      </c>
    </row>
    <row r="2406" spans="1:4" x14ac:dyDescent="0.25">
      <c r="A2406" s="3" t="str">
        <f t="shared" si="37"/>
        <v>XLK_44624</v>
      </c>
      <c r="B2406" t="s">
        <v>97</v>
      </c>
      <c r="C2406" s="1">
        <v>44624</v>
      </c>
      <c r="D2406">
        <v>149.75</v>
      </c>
    </row>
    <row r="2407" spans="1:4" x14ac:dyDescent="0.25">
      <c r="A2407" s="3" t="str">
        <f t="shared" si="37"/>
        <v>XLP_44624</v>
      </c>
      <c r="B2407" t="s">
        <v>98</v>
      </c>
      <c r="C2407" s="1">
        <v>44624</v>
      </c>
      <c r="D2407">
        <v>75.87</v>
      </c>
    </row>
    <row r="2408" spans="1:4" x14ac:dyDescent="0.25">
      <c r="A2408" s="3" t="str">
        <f t="shared" si="37"/>
        <v>XLU_44624</v>
      </c>
      <c r="B2408" t="s">
        <v>99</v>
      </c>
      <c r="C2408" s="1">
        <v>44624</v>
      </c>
      <c r="D2408">
        <v>70.89</v>
      </c>
    </row>
    <row r="2409" spans="1:4" x14ac:dyDescent="0.25">
      <c r="A2409" s="3" t="str">
        <f t="shared" si="37"/>
        <v>XLV_44624</v>
      </c>
      <c r="B2409" t="s">
        <v>100</v>
      </c>
      <c r="C2409" s="1">
        <v>44624</v>
      </c>
      <c r="D2409">
        <v>132.52000000000001</v>
      </c>
    </row>
    <row r="2410" spans="1:4" x14ac:dyDescent="0.25">
      <c r="A2410" s="3" t="str">
        <f t="shared" si="37"/>
        <v>XLY_44624</v>
      </c>
      <c r="B2410" t="s">
        <v>101</v>
      </c>
      <c r="C2410" s="1">
        <v>44624</v>
      </c>
      <c r="D2410">
        <v>171.6</v>
      </c>
    </row>
    <row r="2411" spans="1:4" x14ac:dyDescent="0.25">
      <c r="A2411" s="3" t="str">
        <f t="shared" si="37"/>
        <v>XOM_44624</v>
      </c>
      <c r="B2411" t="s">
        <v>102</v>
      </c>
      <c r="C2411" s="1">
        <v>44624</v>
      </c>
      <c r="D2411">
        <v>84.09</v>
      </c>
    </row>
  </sheetData>
  <autoFilter ref="A1:D16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tabSelected="1" zoomScale="90" zoomScaleNormal="90" workbookViewId="0">
      <selection activeCell="J8" sqref="J8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L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ref="M1:V1" si="1">WEEKDAY(M4)</f>
        <v>2</v>
      </c>
      <c r="N1">
        <f t="shared" si="1"/>
        <v>3</v>
      </c>
      <c r="O1">
        <f t="shared" si="1"/>
        <v>4</v>
      </c>
      <c r="P1">
        <f t="shared" si="1"/>
        <v>5</v>
      </c>
      <c r="Q1">
        <f t="shared" si="1"/>
        <v>6</v>
      </c>
      <c r="R1">
        <f t="shared" si="1"/>
        <v>2</v>
      </c>
      <c r="S1">
        <f t="shared" si="1"/>
        <v>3</v>
      </c>
      <c r="T1">
        <f t="shared" si="1"/>
        <v>4</v>
      </c>
      <c r="U1">
        <f t="shared" si="1"/>
        <v>5</v>
      </c>
      <c r="V1">
        <f t="shared" si="1"/>
        <v>6</v>
      </c>
      <c r="X1" s="2" t="s">
        <v>105</v>
      </c>
      <c r="Y1">
        <f t="shared" ref="Y1:AI1" si="2">WEEKDAY(Y4)</f>
        <v>6</v>
      </c>
      <c r="Z1">
        <f t="shared" si="2"/>
        <v>2</v>
      </c>
      <c r="AA1">
        <f t="shared" si="2"/>
        <v>3</v>
      </c>
      <c r="AB1">
        <f t="shared" si="2"/>
        <v>4</v>
      </c>
      <c r="AC1">
        <f t="shared" si="2"/>
        <v>5</v>
      </c>
      <c r="AD1">
        <f t="shared" si="2"/>
        <v>6</v>
      </c>
      <c r="AE1">
        <f t="shared" si="2"/>
        <v>2</v>
      </c>
      <c r="AF1">
        <f t="shared" si="2"/>
        <v>3</v>
      </c>
      <c r="AG1">
        <f t="shared" si="2"/>
        <v>4</v>
      </c>
      <c r="AH1">
        <f t="shared" si="2"/>
        <v>5</v>
      </c>
      <c r="AI1">
        <f t="shared" si="2"/>
        <v>6</v>
      </c>
      <c r="AJ1">
        <f t="shared" ref="AJ1:AS1" si="3">WEEKDAY(AJ4)</f>
        <v>2</v>
      </c>
      <c r="AK1">
        <f t="shared" si="3"/>
        <v>3</v>
      </c>
      <c r="AL1">
        <f t="shared" si="3"/>
        <v>4</v>
      </c>
      <c r="AM1">
        <f t="shared" si="3"/>
        <v>5</v>
      </c>
      <c r="AN1">
        <f t="shared" si="3"/>
        <v>6</v>
      </c>
      <c r="AO1">
        <f t="shared" si="3"/>
        <v>2</v>
      </c>
      <c r="AP1">
        <f t="shared" si="3"/>
        <v>3</v>
      </c>
      <c r="AQ1">
        <f t="shared" si="3"/>
        <v>4</v>
      </c>
      <c r="AR1">
        <f t="shared" si="3"/>
        <v>5</v>
      </c>
      <c r="AS1">
        <f t="shared" si="3"/>
        <v>6</v>
      </c>
      <c r="AU1" s="14" t="s">
        <v>118</v>
      </c>
      <c r="AV1" s="15">
        <f>SUM(AV3:BO3)/STDEV(AV3:BO3)</f>
        <v>-1.973855596077829</v>
      </c>
      <c r="AX1" s="8"/>
      <c r="BQ1" s="16" t="s">
        <v>115</v>
      </c>
      <c r="BR1" s="16"/>
      <c r="BS1" s="16"/>
      <c r="BT1" s="16"/>
      <c r="BU1" s="16"/>
      <c r="BV1" s="16"/>
      <c r="BW1" s="16"/>
      <c r="BY1" s="17" t="s">
        <v>116</v>
      </c>
      <c r="BZ1" s="17"/>
      <c r="CA1" s="17"/>
      <c r="CB1" s="18">
        <f>AVERAGE(CB5:CB104)</f>
        <v>0.15999999999999992</v>
      </c>
      <c r="CC1" s="10" t="s">
        <v>119</v>
      </c>
      <c r="CD1" s="10"/>
      <c r="CE1" s="10"/>
      <c r="CF1" s="10"/>
      <c r="CG1" s="10"/>
      <c r="CI1" s="10" t="s">
        <v>119</v>
      </c>
      <c r="CJ1" s="10"/>
      <c r="CK1" s="10"/>
      <c r="CL1" s="10"/>
      <c r="CM1" s="10"/>
      <c r="CN1" s="12" t="s">
        <v>115</v>
      </c>
      <c r="CO1" s="12"/>
      <c r="CP1" s="12"/>
      <c r="CQ1" s="12"/>
      <c r="CR1" s="12"/>
    </row>
    <row r="2" spans="1:96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L2" si="4">COUNT(D5:D104)</f>
        <v>100</v>
      </c>
      <c r="E2">
        <f t="shared" si="4"/>
        <v>100</v>
      </c>
      <c r="F2">
        <f t="shared" si="4"/>
        <v>100</v>
      </c>
      <c r="G2">
        <f t="shared" si="4"/>
        <v>100</v>
      </c>
      <c r="H2">
        <f t="shared" si="4"/>
        <v>100</v>
      </c>
      <c r="I2">
        <f t="shared" si="4"/>
        <v>100</v>
      </c>
      <c r="J2">
        <f t="shared" si="4"/>
        <v>100</v>
      </c>
      <c r="K2">
        <f t="shared" si="4"/>
        <v>100</v>
      </c>
      <c r="L2">
        <f t="shared" si="4"/>
        <v>100</v>
      </c>
      <c r="M2">
        <f t="shared" ref="M2:V2" si="5">COUNT(M5:M104)</f>
        <v>10</v>
      </c>
      <c r="N2">
        <f t="shared" si="5"/>
        <v>100</v>
      </c>
      <c r="O2">
        <f t="shared" si="5"/>
        <v>100</v>
      </c>
      <c r="P2">
        <f t="shared" si="5"/>
        <v>100</v>
      </c>
      <c r="Q2">
        <f t="shared" si="5"/>
        <v>100</v>
      </c>
      <c r="R2">
        <f t="shared" si="5"/>
        <v>100</v>
      </c>
      <c r="S2">
        <f t="shared" si="5"/>
        <v>100</v>
      </c>
      <c r="T2">
        <f t="shared" si="5"/>
        <v>100</v>
      </c>
      <c r="U2">
        <f t="shared" si="5"/>
        <v>100</v>
      </c>
      <c r="V2">
        <f t="shared" si="5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I2" si="6">COUNT(AA5:AA104)</f>
        <v>100</v>
      </c>
      <c r="AB2">
        <f t="shared" si="6"/>
        <v>100</v>
      </c>
      <c r="AC2">
        <f t="shared" si="6"/>
        <v>100</v>
      </c>
      <c r="AD2">
        <f t="shared" si="6"/>
        <v>100</v>
      </c>
      <c r="AE2">
        <f t="shared" si="6"/>
        <v>100</v>
      </c>
      <c r="AF2">
        <f t="shared" si="6"/>
        <v>100</v>
      </c>
      <c r="AG2">
        <f t="shared" si="6"/>
        <v>100</v>
      </c>
      <c r="AH2">
        <f t="shared" si="6"/>
        <v>100</v>
      </c>
      <c r="AI2">
        <f t="shared" si="6"/>
        <v>100</v>
      </c>
      <c r="AJ2">
        <f t="shared" ref="AJ2:AS2" si="7">COUNT(AJ5:AJ104)</f>
        <v>100</v>
      </c>
      <c r="AK2">
        <f t="shared" si="7"/>
        <v>100</v>
      </c>
      <c r="AL2">
        <f t="shared" si="7"/>
        <v>100</v>
      </c>
      <c r="AM2">
        <f t="shared" si="7"/>
        <v>100</v>
      </c>
      <c r="AN2">
        <f t="shared" si="7"/>
        <v>100</v>
      </c>
      <c r="AO2">
        <f t="shared" si="7"/>
        <v>100</v>
      </c>
      <c r="AP2">
        <f t="shared" si="7"/>
        <v>100</v>
      </c>
      <c r="AQ2">
        <f t="shared" si="7"/>
        <v>100</v>
      </c>
      <c r="AR2">
        <f t="shared" si="7"/>
        <v>100</v>
      </c>
      <c r="AS2">
        <f t="shared" si="7"/>
        <v>100</v>
      </c>
      <c r="AU2" s="14"/>
      <c r="AV2" s="15"/>
      <c r="BQ2" s="16"/>
      <c r="BR2" s="16"/>
      <c r="BS2" s="16"/>
      <c r="BT2" s="16"/>
      <c r="BU2" s="16"/>
      <c r="BV2" s="16"/>
      <c r="BW2" s="16"/>
      <c r="BY2" s="17"/>
      <c r="BZ2" s="17"/>
      <c r="CA2" s="17"/>
      <c r="CB2" s="18"/>
      <c r="CC2" s="10"/>
      <c r="CD2" s="10"/>
      <c r="CE2" s="10"/>
      <c r="CF2" s="10"/>
      <c r="CG2" s="10"/>
      <c r="CI2" s="10"/>
      <c r="CJ2" s="10"/>
      <c r="CK2" s="10"/>
      <c r="CL2" s="10"/>
      <c r="CM2" s="10"/>
      <c r="CN2" s="12"/>
      <c r="CO2" s="12"/>
      <c r="CP2" s="12"/>
      <c r="CQ2" s="12"/>
      <c r="CR2" s="12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L3" si="8">IF(OR(OR(D1=1,D1=7),D2=0),0,1)</f>
        <v>1</v>
      </c>
      <c r="E3">
        <f t="shared" si="8"/>
        <v>1</v>
      </c>
      <c r="F3">
        <f t="shared" si="8"/>
        <v>1</v>
      </c>
      <c r="G3">
        <f t="shared" si="8"/>
        <v>1</v>
      </c>
      <c r="H3">
        <f t="shared" si="8"/>
        <v>1</v>
      </c>
      <c r="I3">
        <f t="shared" si="8"/>
        <v>1</v>
      </c>
      <c r="J3">
        <f t="shared" si="8"/>
        <v>1</v>
      </c>
      <c r="K3">
        <f t="shared" si="8"/>
        <v>1</v>
      </c>
      <c r="L3">
        <f t="shared" si="8"/>
        <v>1</v>
      </c>
      <c r="M3">
        <f t="shared" ref="M3:V3" si="9">IF(OR(OR(M1=1,M1=7),M2=0),0,1)</f>
        <v>1</v>
      </c>
      <c r="N3">
        <f t="shared" si="9"/>
        <v>1</v>
      </c>
      <c r="O3">
        <f t="shared" si="9"/>
        <v>1</v>
      </c>
      <c r="P3">
        <f t="shared" si="9"/>
        <v>1</v>
      </c>
      <c r="Q3">
        <f t="shared" si="9"/>
        <v>1</v>
      </c>
      <c r="R3">
        <f t="shared" si="9"/>
        <v>1</v>
      </c>
      <c r="S3">
        <f t="shared" si="9"/>
        <v>1</v>
      </c>
      <c r="T3">
        <f t="shared" si="9"/>
        <v>1</v>
      </c>
      <c r="U3">
        <f t="shared" si="9"/>
        <v>1</v>
      </c>
      <c r="V3">
        <f t="shared" si="9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I3" si="10">IF(OR(OR(AA1=1,AA1=7),AA2=0),0,1)</f>
        <v>1</v>
      </c>
      <c r="AB3">
        <f t="shared" si="10"/>
        <v>1</v>
      </c>
      <c r="AC3">
        <f t="shared" si="10"/>
        <v>1</v>
      </c>
      <c r="AD3">
        <f t="shared" si="10"/>
        <v>1</v>
      </c>
      <c r="AE3">
        <f t="shared" si="10"/>
        <v>1</v>
      </c>
      <c r="AF3">
        <f t="shared" si="10"/>
        <v>1</v>
      </c>
      <c r="AG3">
        <f t="shared" si="10"/>
        <v>1</v>
      </c>
      <c r="AH3">
        <f t="shared" si="10"/>
        <v>1</v>
      </c>
      <c r="AI3">
        <f t="shared" si="10"/>
        <v>1</v>
      </c>
      <c r="AJ3">
        <f t="shared" ref="AJ3:AS3" si="11">IF(OR(OR(AJ1=1,AJ1=7),AJ2=0),0,1)</f>
        <v>1</v>
      </c>
      <c r="AK3">
        <f t="shared" si="11"/>
        <v>1</v>
      </c>
      <c r="AL3">
        <f t="shared" si="11"/>
        <v>1</v>
      </c>
      <c r="AM3">
        <f t="shared" si="11"/>
        <v>1</v>
      </c>
      <c r="AN3">
        <f t="shared" si="11"/>
        <v>1</v>
      </c>
      <c r="AO3">
        <f t="shared" si="11"/>
        <v>1</v>
      </c>
      <c r="AP3">
        <f t="shared" si="11"/>
        <v>1</v>
      </c>
      <c r="AQ3">
        <f t="shared" si="11"/>
        <v>1</v>
      </c>
      <c r="AR3">
        <f t="shared" si="11"/>
        <v>1</v>
      </c>
      <c r="AS3">
        <f t="shared" si="11"/>
        <v>1</v>
      </c>
      <c r="AU3" s="2" t="s">
        <v>117</v>
      </c>
      <c r="AV3">
        <f>LN(1+SUM(AV5:AV104))</f>
        <v>-5.5988346508197896E-4</v>
      </c>
      <c r="AW3">
        <f t="shared" ref="AW3:BO3" si="12">LN(1+SUM(AW5:AW104))</f>
        <v>6.9016013418276186E-3</v>
      </c>
      <c r="AX3">
        <f t="shared" si="12"/>
        <v>1.3252501886991471E-2</v>
      </c>
      <c r="AY3">
        <f t="shared" si="12"/>
        <v>-1.2217549879445339E-2</v>
      </c>
      <c r="AZ3">
        <f t="shared" si="12"/>
        <v>-9.1576080340477449E-3</v>
      </c>
      <c r="BA3">
        <f t="shared" si="12"/>
        <v>-7.0348873573251921E-3</v>
      </c>
      <c r="BB3">
        <f t="shared" si="12"/>
        <v>1.1807662050736733E-2</v>
      </c>
      <c r="BC3">
        <f t="shared" si="12"/>
        <v>1.4561476540582371E-3</v>
      </c>
      <c r="BD3">
        <f t="shared" si="12"/>
        <v>-1.1613156532684908E-2</v>
      </c>
      <c r="BE3">
        <f t="shared" si="12"/>
        <v>-5.1665606861769136E-3</v>
      </c>
      <c r="BF3">
        <f t="shared" si="12"/>
        <v>-8.8434034727188264E-4</v>
      </c>
      <c r="BG3">
        <f t="shared" si="12"/>
        <v>-6.7755871892435076E-3</v>
      </c>
      <c r="BH3">
        <f t="shared" si="12"/>
        <v>-1.2627169172683377E-2</v>
      </c>
      <c r="BI3">
        <f t="shared" si="12"/>
        <v>2.4523497459836073E-3</v>
      </c>
      <c r="BJ3">
        <f t="shared" si="12"/>
        <v>2.2881195133891523E-2</v>
      </c>
      <c r="BK3">
        <f t="shared" si="12"/>
        <v>-3.8692936020789633E-3</v>
      </c>
      <c r="BL3">
        <f t="shared" si="12"/>
        <v>-1.2452278373625366E-2</v>
      </c>
      <c r="BM3">
        <f t="shared" si="12"/>
        <v>1.4029558530934242E-2</v>
      </c>
      <c r="BN3">
        <f t="shared" si="12"/>
        <v>-3.2430447130605304E-3</v>
      </c>
      <c r="BO3">
        <f t="shared" si="12"/>
        <v>-7.19744817149194E-3</v>
      </c>
      <c r="BQ3" s="16"/>
      <c r="BR3" s="16"/>
      <c r="BS3" s="16"/>
      <c r="BT3" s="16"/>
      <c r="BU3" s="16"/>
      <c r="BV3" s="16"/>
      <c r="BW3" s="16"/>
      <c r="BY3" s="17"/>
      <c r="BZ3" s="17"/>
      <c r="CA3" s="17"/>
      <c r="CB3" s="18"/>
      <c r="CC3" s="11"/>
      <c r="CD3" s="11"/>
      <c r="CE3" s="11"/>
      <c r="CF3" s="11"/>
      <c r="CG3" s="11"/>
      <c r="CI3" s="11"/>
      <c r="CJ3" s="11"/>
      <c r="CK3" s="11"/>
      <c r="CL3" s="11"/>
      <c r="CM3" s="11"/>
      <c r="CN3" s="13"/>
      <c r="CO3" s="13"/>
      <c r="CP3" s="13"/>
      <c r="CQ3" s="13"/>
      <c r="CR3" s="13"/>
    </row>
    <row r="4" spans="1:96" x14ac:dyDescent="0.25">
      <c r="A4" s="2" t="s">
        <v>103</v>
      </c>
      <c r="B4" s="4">
        <v>44596</v>
      </c>
      <c r="C4" s="5">
        <v>44599</v>
      </c>
      <c r="D4" s="5">
        <v>44600</v>
      </c>
      <c r="E4" s="5">
        <v>44601</v>
      </c>
      <c r="F4" s="5">
        <v>44602</v>
      </c>
      <c r="G4" s="5">
        <v>44603</v>
      </c>
      <c r="H4" s="5">
        <v>44606</v>
      </c>
      <c r="I4" s="5">
        <v>44607</v>
      </c>
      <c r="J4" s="5">
        <v>44608</v>
      </c>
      <c r="K4" s="5">
        <v>44609</v>
      </c>
      <c r="L4" s="5">
        <v>44610</v>
      </c>
      <c r="M4" s="5">
        <v>44613</v>
      </c>
      <c r="N4" s="5">
        <v>44614</v>
      </c>
      <c r="O4" s="5">
        <v>44615</v>
      </c>
      <c r="P4" s="5">
        <v>44616</v>
      </c>
      <c r="Q4" s="5">
        <v>44617</v>
      </c>
      <c r="R4" s="5">
        <v>44620</v>
      </c>
      <c r="S4" s="5">
        <v>44621</v>
      </c>
      <c r="T4" s="5">
        <v>44622</v>
      </c>
      <c r="U4" s="5">
        <v>44623</v>
      </c>
      <c r="V4" s="5">
        <v>44624</v>
      </c>
      <c r="W4" s="5"/>
      <c r="X4" s="2" t="s">
        <v>103</v>
      </c>
      <c r="Y4" s="4">
        <f t="shared" ref="Y4:AS4" si="13">B4</f>
        <v>44596</v>
      </c>
      <c r="Z4" s="5">
        <f t="shared" si="13"/>
        <v>44599</v>
      </c>
      <c r="AA4" s="5">
        <f t="shared" si="13"/>
        <v>44600</v>
      </c>
      <c r="AB4" s="5">
        <f t="shared" si="13"/>
        <v>44601</v>
      </c>
      <c r="AC4" s="5">
        <f t="shared" si="13"/>
        <v>44602</v>
      </c>
      <c r="AD4" s="5">
        <f t="shared" si="13"/>
        <v>44603</v>
      </c>
      <c r="AE4" s="5">
        <f t="shared" si="13"/>
        <v>44606</v>
      </c>
      <c r="AF4" s="5">
        <f t="shared" si="13"/>
        <v>44607</v>
      </c>
      <c r="AG4" s="5">
        <f t="shared" si="13"/>
        <v>44608</v>
      </c>
      <c r="AH4" s="5">
        <f t="shared" si="13"/>
        <v>44609</v>
      </c>
      <c r="AI4" s="5">
        <f t="shared" si="13"/>
        <v>44610</v>
      </c>
      <c r="AJ4" s="5">
        <f t="shared" si="13"/>
        <v>44613</v>
      </c>
      <c r="AK4" s="5">
        <f t="shared" si="13"/>
        <v>44614</v>
      </c>
      <c r="AL4" s="5">
        <f t="shared" si="13"/>
        <v>44615</v>
      </c>
      <c r="AM4" s="5">
        <f t="shared" si="13"/>
        <v>44616</v>
      </c>
      <c r="AN4" s="5">
        <f t="shared" si="13"/>
        <v>44617</v>
      </c>
      <c r="AO4" s="5">
        <f t="shared" si="13"/>
        <v>44620</v>
      </c>
      <c r="AP4" s="5">
        <f t="shared" si="13"/>
        <v>44621</v>
      </c>
      <c r="AQ4" s="5">
        <f t="shared" si="13"/>
        <v>44622</v>
      </c>
      <c r="AR4" s="5">
        <f t="shared" si="13"/>
        <v>44623</v>
      </c>
      <c r="AS4" s="5">
        <f t="shared" si="13"/>
        <v>44624</v>
      </c>
      <c r="AT4" s="5"/>
      <c r="AU4" s="2" t="s">
        <v>103</v>
      </c>
      <c r="AV4" s="5">
        <f t="shared" ref="AV4:BE4" si="14">Z4</f>
        <v>44599</v>
      </c>
      <c r="AW4" s="5">
        <f t="shared" si="14"/>
        <v>44600</v>
      </c>
      <c r="AX4" s="5">
        <f t="shared" si="14"/>
        <v>44601</v>
      </c>
      <c r="AY4" s="5">
        <f t="shared" si="14"/>
        <v>44602</v>
      </c>
      <c r="AZ4" s="5">
        <f t="shared" si="14"/>
        <v>44603</v>
      </c>
      <c r="BA4" s="5">
        <f t="shared" si="14"/>
        <v>44606</v>
      </c>
      <c r="BB4" s="5">
        <f t="shared" si="14"/>
        <v>44607</v>
      </c>
      <c r="BC4" s="5">
        <f t="shared" si="14"/>
        <v>44608</v>
      </c>
      <c r="BD4" s="5">
        <f t="shared" si="14"/>
        <v>44609</v>
      </c>
      <c r="BE4" s="5">
        <f t="shared" si="14"/>
        <v>44610</v>
      </c>
      <c r="BF4" s="5">
        <f t="shared" ref="BF4:BO4" si="15">AJ4</f>
        <v>44613</v>
      </c>
      <c r="BG4" s="5">
        <f t="shared" si="15"/>
        <v>44614</v>
      </c>
      <c r="BH4" s="5">
        <f t="shared" si="15"/>
        <v>44615</v>
      </c>
      <c r="BI4" s="5">
        <f t="shared" si="15"/>
        <v>44616</v>
      </c>
      <c r="BJ4" s="5">
        <f t="shared" si="15"/>
        <v>44617</v>
      </c>
      <c r="BK4" s="5">
        <f t="shared" si="15"/>
        <v>44620</v>
      </c>
      <c r="BL4" s="5">
        <f t="shared" si="15"/>
        <v>44621</v>
      </c>
      <c r="BM4" s="5">
        <f t="shared" si="15"/>
        <v>44622</v>
      </c>
      <c r="BN4" s="5">
        <f t="shared" si="15"/>
        <v>44623</v>
      </c>
      <c r="BO4" s="5">
        <f t="shared" si="15"/>
        <v>44624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120</v>
      </c>
      <c r="BZ4" t="s">
        <v>121</v>
      </c>
      <c r="CA4" t="s">
        <v>122</v>
      </c>
      <c r="CB4" t="s">
        <v>123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140.65</v>
      </c>
      <c r="C5">
        <f>VLOOKUP(CONCATENATE($A5,"_",C$4),assets_m6!$A:$D,4,FALSE)</f>
        <v>142.53</v>
      </c>
      <c r="D5">
        <f>VLOOKUP(CONCATENATE($A5,"_",D$4),assets_m6!$A:$D,4,FALSE)</f>
        <v>143.51</v>
      </c>
      <c r="E5">
        <f>VLOOKUP(CONCATENATE($A5,"_",E$4),assets_m6!$A:$D,4,FALSE)</f>
        <v>143.19999999999999</v>
      </c>
      <c r="F5">
        <f>VLOOKUP(CONCATENATE($A5,"_",F$4),assets_m6!$A:$D,4,FALSE)</f>
        <v>142.71</v>
      </c>
      <c r="G5">
        <f>VLOOKUP(CONCATENATE($A5,"_",G$4),assets_m6!$A:$D,4,FALSE)</f>
        <v>142.01</v>
      </c>
      <c r="H5">
        <f>VLOOKUP(CONCATENATE($A5,"_",H$4),assets_m6!$A:$D,4,FALSE)</f>
        <v>143</v>
      </c>
      <c r="I5">
        <f>VLOOKUP(CONCATENATE($A5,"_",I$4),assets_m6!$A:$D,4,FALSE)</f>
        <v>144.76</v>
      </c>
      <c r="J5">
        <f>VLOOKUP(CONCATENATE($A5,"_",J$4),assets_m6!$A:$D,4,FALSE)</f>
        <v>145.87</v>
      </c>
      <c r="K5">
        <f>VLOOKUP(CONCATENATE($A5,"_",K$4),assets_m6!$A:$D,4,FALSE)</f>
        <v>144.97</v>
      </c>
      <c r="L5">
        <f>VLOOKUP(CONCATENATE($A5,"_",L$4),assets_m6!$A:$D,4,FALSE)</f>
        <v>144.03</v>
      </c>
      <c r="M5" t="e">
        <f>VLOOKUP(CONCATENATE($A5,"_",M$4),assets_m6!$A:$D,4,FALSE)</f>
        <v>#N/A</v>
      </c>
      <c r="N5">
        <f>VLOOKUP(CONCATENATE($A5,"_",N$4),assets_m6!$A:$D,4,FALSE)</f>
        <v>145.56</v>
      </c>
      <c r="O5">
        <f>VLOOKUP(CONCATENATE($A5,"_",O$4),assets_m6!$A:$D,4,FALSE)</f>
        <v>146.76</v>
      </c>
      <c r="P5">
        <f>VLOOKUP(CONCATENATE($A5,"_",P$4),assets_m6!$A:$D,4,FALSE)</f>
        <v>145.27000000000001</v>
      </c>
      <c r="Q5">
        <f>VLOOKUP(CONCATENATE($A5,"_",Q$4),assets_m6!$A:$D,4,FALSE)</f>
        <v>149.54</v>
      </c>
      <c r="R5">
        <f>VLOOKUP(CONCATENATE($A5,"_",R$4),assets_m6!$A:$D,4,FALSE)</f>
        <v>147.77000000000001</v>
      </c>
      <c r="S5">
        <f>VLOOKUP(CONCATENATE($A5,"_",S$4),assets_m6!$A:$D,4,FALSE)</f>
        <v>147.69</v>
      </c>
      <c r="T5">
        <f>VLOOKUP(CONCATENATE($A5,"_",T$4),assets_m6!$A:$D,4,FALSE)</f>
        <v>149.57</v>
      </c>
      <c r="U5">
        <f>VLOOKUP(CONCATENATE($A5,"_",U$4),assets_m6!$A:$D,4,FALSE)</f>
        <v>150.41</v>
      </c>
      <c r="V5">
        <f>VLOOKUP(CONCATENATE($A5,"_",V$4),assets_m6!$A:$D,4,FALSE)</f>
        <v>150.56</v>
      </c>
      <c r="X5" t="str">
        <f>A5</f>
        <v>ABBV</v>
      </c>
      <c r="Y5">
        <f t="shared" ref="Y5:Y36" si="16">B5</f>
        <v>140.65</v>
      </c>
      <c r="Z5">
        <f t="shared" ref="Z5:Z36" si="17">IFERROR(C5,Y5)</f>
        <v>142.53</v>
      </c>
      <c r="AA5">
        <f t="shared" ref="AA5:AA36" si="18">IFERROR(D5,Z5)</f>
        <v>143.51</v>
      </c>
      <c r="AB5">
        <f t="shared" ref="AB5:AB36" si="19">IFERROR(E5,AA5)</f>
        <v>143.19999999999999</v>
      </c>
      <c r="AC5">
        <f t="shared" ref="AC5:AC36" si="20">IFERROR(F5,AB5)</f>
        <v>142.71</v>
      </c>
      <c r="AD5">
        <f t="shared" ref="AD5:AD36" si="21">IFERROR(G5,AC5)</f>
        <v>142.01</v>
      </c>
      <c r="AE5">
        <f t="shared" ref="AE5:AE36" si="22">IFERROR(H5,AD5)</f>
        <v>143</v>
      </c>
      <c r="AF5">
        <f t="shared" ref="AF5:AF36" si="23">IFERROR(I5,AE5)</f>
        <v>144.76</v>
      </c>
      <c r="AG5">
        <f t="shared" ref="AG5:AG36" si="24">IFERROR(J5,AF5)</f>
        <v>145.87</v>
      </c>
      <c r="AH5">
        <f t="shared" ref="AH5:AH36" si="25">IFERROR(K5,AG5)</f>
        <v>144.97</v>
      </c>
      <c r="AI5">
        <f t="shared" ref="AI5:AI36" si="26">IFERROR(L5,AH5)</f>
        <v>144.03</v>
      </c>
      <c r="AJ5">
        <f t="shared" ref="AJ5:AJ36" si="27">IFERROR(M5,AI5)</f>
        <v>144.03</v>
      </c>
      <c r="AK5">
        <f t="shared" ref="AK5:AK36" si="28">IFERROR(N5,AJ5)</f>
        <v>145.56</v>
      </c>
      <c r="AL5">
        <f t="shared" ref="AL5:AL36" si="29">IFERROR(O5,AK5)</f>
        <v>146.76</v>
      </c>
      <c r="AM5">
        <f t="shared" ref="AM5:AM36" si="30">IFERROR(P5,AL5)</f>
        <v>145.27000000000001</v>
      </c>
      <c r="AN5">
        <f t="shared" ref="AN5:AN36" si="31">IFERROR(Q5,AM5)</f>
        <v>149.54</v>
      </c>
      <c r="AO5">
        <f t="shared" ref="AO5:AO36" si="32">IFERROR(R5,AN5)</f>
        <v>147.77000000000001</v>
      </c>
      <c r="AP5">
        <f t="shared" ref="AP5:AP36" si="33">IFERROR(S5,AO5)</f>
        <v>147.69</v>
      </c>
      <c r="AQ5">
        <f t="shared" ref="AQ5:AQ36" si="34">IFERROR(T5,AP5)</f>
        <v>149.57</v>
      </c>
      <c r="AR5">
        <f t="shared" ref="AR5:AR36" si="35">IFERROR(U5,AQ5)</f>
        <v>150.41</v>
      </c>
      <c r="AS5">
        <f t="shared" ref="AS5:AS36" si="36">IFERROR(V5,AR5)</f>
        <v>150.56</v>
      </c>
      <c r="AU5" t="str">
        <f>A5</f>
        <v>ABBV</v>
      </c>
      <c r="AV5">
        <f>$BW5*(Z5-Y5)/Y5</f>
        <v>1.3366512619978639E-4</v>
      </c>
      <c r="AW5">
        <f t="shared" ref="AW5:AW36" si="37">$BW5*(AA5-Z5)/Z5</f>
        <v>6.8757454570966798E-5</v>
      </c>
      <c r="AX5">
        <f t="shared" ref="AX5:AX36" si="38">$BW5*(AB5-AA5)/AA5</f>
        <v>-2.1601282140617539E-5</v>
      </c>
      <c r="AY5">
        <f t="shared" ref="AY5:AY36" si="39">$BW5*(AC5-AB5)/AB5</f>
        <v>-3.4217877094970717E-5</v>
      </c>
      <c r="AZ5">
        <f t="shared" ref="AZ5:AZ36" si="40">$BW5*(AD5-AC5)/AC5</f>
        <v>-4.9050522037700028E-5</v>
      </c>
      <c r="BA5">
        <f t="shared" ref="BA5:BA36" si="41">$BW5*(AE5-AD5)/AD5</f>
        <v>6.9713400464756654E-5</v>
      </c>
      <c r="BB5">
        <f t="shared" ref="BB5:BB36" si="42">$BW5*(AF5-AE5)/AE5</f>
        <v>1.2307692307692245E-4</v>
      </c>
      <c r="BC5">
        <f t="shared" ref="BC5:BC36" si="43">$BW5*(AG5-AF5)/AF5</f>
        <v>7.6678640508428685E-5</v>
      </c>
      <c r="BD5">
        <f t="shared" ref="BD5:BD36" si="44">$BW5*(AH5-AG5)/AG5</f>
        <v>-6.1698772879961993E-5</v>
      </c>
      <c r="BE5">
        <f t="shared" ref="BE5:BE36" si="45">$BW5*(AI5-AH5)/AH5</f>
        <v>-6.4841001586534992E-5</v>
      </c>
      <c r="BF5">
        <f t="shared" ref="BF5:BF36" si="46">$BW5*(AJ5-AI5)/AI5</f>
        <v>0</v>
      </c>
      <c r="BG5">
        <f t="shared" ref="BG5:BG36" si="47">$BW5*(AK5-AJ5)/AJ5</f>
        <v>1.0622786919391801E-4</v>
      </c>
      <c r="BH5">
        <f t="shared" ref="BH5:BH36" si="48">$BW5*(AL5-AK5)/AK5</f>
        <v>8.244023083264555E-5</v>
      </c>
      <c r="BI5">
        <f t="shared" ref="BI5:BI36" si="49">$BW5*(AM5-AL5)/AL5</f>
        <v>-1.01526301444534E-4</v>
      </c>
      <c r="BJ5">
        <f t="shared" ref="BJ5:BJ36" si="50">$BW5*(AN5-AM5)/AM5</f>
        <v>2.9393543057754399E-4</v>
      </c>
      <c r="BK5">
        <f t="shared" ref="BK5:BK36" si="51">$BW5*(AO5-AN5)/AN5</f>
        <v>-1.1836297980473332E-4</v>
      </c>
      <c r="BL5">
        <f t="shared" ref="BL5:BL36" si="52">$BW5*(AP5-AO5)/AO5</f>
        <v>-5.4138187724174395E-6</v>
      </c>
      <c r="BM5">
        <f t="shared" ref="BM5:BM36" si="53">$BW5*(AQ5-AP5)/AP5</f>
        <v>1.2729365563003559E-4</v>
      </c>
      <c r="BN5">
        <f t="shared" ref="BN5:BN36" si="54">$BW5*(AR5-AQ5)/AQ5</f>
        <v>5.6160994851909035E-5</v>
      </c>
      <c r="BO5">
        <f t="shared" ref="BO5:BO36" si="55">$BW5*(AS5-AR5)/AR5</f>
        <v>9.9727411741244384E-6</v>
      </c>
      <c r="BQ5" t="s">
        <v>3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7.0458585140419458E-2</v>
      </c>
      <c r="BZ5">
        <f>RANK(BY5,BY$5:BY$104,1)</f>
        <v>87</v>
      </c>
      <c r="CA5">
        <f>IF(BZ5&lt;=20,1,IF(BZ5&lt;=40,2,IF(BZ5&lt;=60,3,IF(BZ5&lt;=80,4,5))))</f>
        <v>5</v>
      </c>
      <c r="CB5">
        <f>((CI5-CN5)^2+(CJ5-CO5)^2+(CK5-CP5)^2+(CL5-CQ5)^2+(CM5-CR5)^2)/5</f>
        <v>0.24000000000000005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0</v>
      </c>
      <c r="CG5">
        <f>IF(CA5=5,1,0)</f>
        <v>1</v>
      </c>
      <c r="CI5">
        <f>CC5</f>
        <v>0</v>
      </c>
      <c r="CJ5">
        <f>CI5+CD5</f>
        <v>0</v>
      </c>
      <c r="CK5">
        <f t="shared" ref="CK5:CM20" si="56">CJ5+CE5</f>
        <v>0</v>
      </c>
      <c r="CL5">
        <f t="shared" si="56"/>
        <v>0</v>
      </c>
      <c r="CM5">
        <f t="shared" si="56"/>
        <v>1</v>
      </c>
      <c r="CN5">
        <f t="shared" ref="CN5:CN68" si="57">BR5</f>
        <v>0.2</v>
      </c>
      <c r="CO5">
        <f t="shared" ref="CO5:CR36" si="58">CN5+BS5</f>
        <v>0.4</v>
      </c>
      <c r="CP5">
        <f t="shared" si="58"/>
        <v>0.60000000000000009</v>
      </c>
      <c r="CQ5">
        <f t="shared" si="58"/>
        <v>0.8</v>
      </c>
      <c r="CR5">
        <f t="shared" si="58"/>
        <v>1</v>
      </c>
    </row>
    <row r="6" spans="1:96" x14ac:dyDescent="0.25">
      <c r="A6" t="s">
        <v>4</v>
      </c>
      <c r="B6">
        <f>VLOOKUP(CONCATENATE($A6,"_",B$4),assets_m6!$A:$D,4,FALSE)</f>
        <v>347.5</v>
      </c>
      <c r="C6">
        <f>VLOOKUP(CONCATENATE($A6,"_",C$4),assets_m6!$A:$D,4,FALSE)</f>
        <v>343.96</v>
      </c>
      <c r="D6">
        <f>VLOOKUP(CONCATENATE($A6,"_",D$4),assets_m6!$A:$D,4,FALSE)</f>
        <v>345.07</v>
      </c>
      <c r="E6">
        <f>VLOOKUP(CONCATENATE($A6,"_",E$4),assets_m6!$A:$D,4,FALSE)</f>
        <v>355.53</v>
      </c>
      <c r="F6">
        <f>VLOOKUP(CONCATENATE($A6,"_",F$4),assets_m6!$A:$D,4,FALSE)</f>
        <v>342.39</v>
      </c>
      <c r="G6">
        <f>VLOOKUP(CONCATENATE($A6,"_",G$4),assets_m6!$A:$D,4,FALSE)</f>
        <v>329.18</v>
      </c>
      <c r="H6">
        <f>VLOOKUP(CONCATENATE($A6,"_",H$4),assets_m6!$A:$D,4,FALSE)</f>
        <v>326.13</v>
      </c>
      <c r="I6">
        <f>VLOOKUP(CONCATENATE($A6,"_",I$4),assets_m6!$A:$D,4,FALSE)</f>
        <v>329.41</v>
      </c>
      <c r="J6">
        <f>VLOOKUP(CONCATENATE($A6,"_",J$4),assets_m6!$A:$D,4,FALSE)</f>
        <v>333.72</v>
      </c>
      <c r="K6">
        <f>VLOOKUP(CONCATENATE($A6,"_",K$4),assets_m6!$A:$D,4,FALSE)</f>
        <v>322.91000000000003</v>
      </c>
      <c r="L6">
        <f>VLOOKUP(CONCATENATE($A6,"_",L$4),assets_m6!$A:$D,4,FALSE)</f>
        <v>321.18</v>
      </c>
      <c r="M6" t="e">
        <f>VLOOKUP(CONCATENATE($A6,"_",M$4),assets_m6!$A:$D,4,FALSE)</f>
        <v>#N/A</v>
      </c>
      <c r="N6">
        <f>VLOOKUP(CONCATENATE($A6,"_",N$4),assets_m6!$A:$D,4,FALSE)</f>
        <v>321.11</v>
      </c>
      <c r="O6">
        <f>VLOOKUP(CONCATENATE($A6,"_",O$4),assets_m6!$A:$D,4,FALSE)</f>
        <v>313.16000000000003</v>
      </c>
      <c r="P6">
        <f>VLOOKUP(CONCATENATE($A6,"_",P$4),assets_m6!$A:$D,4,FALSE)</f>
        <v>316.17</v>
      </c>
      <c r="Q6">
        <f>VLOOKUP(CONCATENATE($A6,"_",Q$4),assets_m6!$A:$D,4,FALSE)</f>
        <v>322.51</v>
      </c>
      <c r="R6">
        <f>VLOOKUP(CONCATENATE($A6,"_",R$4),assets_m6!$A:$D,4,FALSE)</f>
        <v>316.02</v>
      </c>
      <c r="S6">
        <f>VLOOKUP(CONCATENATE($A6,"_",S$4),assets_m6!$A:$D,4,FALSE)</f>
        <v>311.35000000000002</v>
      </c>
      <c r="T6">
        <f>VLOOKUP(CONCATENATE($A6,"_",T$4),assets_m6!$A:$D,4,FALSE)</f>
        <v>318.33</v>
      </c>
      <c r="U6">
        <f>VLOOKUP(CONCATENATE($A6,"_",U$4),assets_m6!$A:$D,4,FALSE)</f>
        <v>318.95</v>
      </c>
      <c r="V6">
        <f>VLOOKUP(CONCATENATE($A6,"_",V$4),assets_m6!$A:$D,4,FALSE)</f>
        <v>314.16000000000003</v>
      </c>
      <c r="X6" t="str">
        <f t="shared" ref="X6:X69" si="59">A6</f>
        <v>ACN</v>
      </c>
      <c r="Y6">
        <f t="shared" si="16"/>
        <v>347.5</v>
      </c>
      <c r="Z6">
        <f t="shared" si="17"/>
        <v>343.96</v>
      </c>
      <c r="AA6">
        <f t="shared" si="18"/>
        <v>345.07</v>
      </c>
      <c r="AB6">
        <f t="shared" si="19"/>
        <v>355.53</v>
      </c>
      <c r="AC6">
        <f t="shared" si="20"/>
        <v>342.39</v>
      </c>
      <c r="AD6">
        <f t="shared" si="21"/>
        <v>329.18</v>
      </c>
      <c r="AE6">
        <f t="shared" si="22"/>
        <v>326.13</v>
      </c>
      <c r="AF6">
        <f t="shared" si="23"/>
        <v>329.41</v>
      </c>
      <c r="AG6">
        <f t="shared" si="24"/>
        <v>333.72</v>
      </c>
      <c r="AH6">
        <f t="shared" si="25"/>
        <v>322.91000000000003</v>
      </c>
      <c r="AI6">
        <f t="shared" si="26"/>
        <v>321.18</v>
      </c>
      <c r="AJ6">
        <f t="shared" si="27"/>
        <v>321.18</v>
      </c>
      <c r="AK6">
        <f t="shared" si="28"/>
        <v>321.11</v>
      </c>
      <c r="AL6">
        <f t="shared" si="29"/>
        <v>313.16000000000003</v>
      </c>
      <c r="AM6">
        <f t="shared" si="30"/>
        <v>316.17</v>
      </c>
      <c r="AN6">
        <f t="shared" si="31"/>
        <v>322.51</v>
      </c>
      <c r="AO6">
        <f t="shared" si="32"/>
        <v>316.02</v>
      </c>
      <c r="AP6">
        <f t="shared" si="33"/>
        <v>311.35000000000002</v>
      </c>
      <c r="AQ6">
        <f t="shared" si="34"/>
        <v>318.33</v>
      </c>
      <c r="AR6">
        <f t="shared" si="35"/>
        <v>318.95</v>
      </c>
      <c r="AS6">
        <f t="shared" si="36"/>
        <v>314.16000000000003</v>
      </c>
      <c r="AU6" t="str">
        <f t="shared" ref="AU6:AU69" si="60">A6</f>
        <v>ACN</v>
      </c>
      <c r="AV6">
        <f t="shared" ref="AV6:AV36" si="61">$BW6*(Z6-Y6)/Y6</f>
        <v>-1.0187050359712288E-4</v>
      </c>
      <c r="AW6">
        <f t="shared" si="37"/>
        <v>3.22711943249219E-5</v>
      </c>
      <c r="AX6">
        <f t="shared" si="38"/>
        <v>3.0312690178804243E-4</v>
      </c>
      <c r="AY6">
        <f t="shared" si="39"/>
        <v>-3.6958906421399006E-4</v>
      </c>
      <c r="AZ6">
        <f t="shared" si="40"/>
        <v>-3.8581734279622597E-4</v>
      </c>
      <c r="BA6">
        <f t="shared" si="41"/>
        <v>-9.2654474755453291E-5</v>
      </c>
      <c r="BB6">
        <f t="shared" si="42"/>
        <v>1.0057339097905833E-4</v>
      </c>
      <c r="BC6">
        <f t="shared" si="43"/>
        <v>1.3083998664278565E-4</v>
      </c>
      <c r="BD6">
        <f t="shared" si="44"/>
        <v>-3.23924247872468E-4</v>
      </c>
      <c r="BE6">
        <f t="shared" si="45"/>
        <v>-5.3575299619089475E-5</v>
      </c>
      <c r="BF6">
        <f t="shared" si="46"/>
        <v>0</v>
      </c>
      <c r="BG6">
        <f t="shared" si="47"/>
        <v>-2.1794632293415897E-6</v>
      </c>
      <c r="BH6">
        <f t="shared" si="48"/>
        <v>-2.475787113450216E-4</v>
      </c>
      <c r="BI6">
        <f t="shared" si="49"/>
        <v>9.6117000894111338E-5</v>
      </c>
      <c r="BJ6">
        <f t="shared" si="50"/>
        <v>2.0052503400069501E-4</v>
      </c>
      <c r="BK6">
        <f t="shared" si="51"/>
        <v>-2.0123407026138756E-4</v>
      </c>
      <c r="BL6">
        <f t="shared" si="52"/>
        <v>-1.4777545724953988E-4</v>
      </c>
      <c r="BM6">
        <f t="shared" si="53"/>
        <v>2.2418500080295361E-4</v>
      </c>
      <c r="BN6">
        <f t="shared" si="54"/>
        <v>1.9476643734489513E-5</v>
      </c>
      <c r="BO6">
        <f t="shared" si="55"/>
        <v>-1.5018027904060085E-4</v>
      </c>
      <c r="BQ6" t="s">
        <v>4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62">(AS6-Y6)/Y6</f>
        <v>-9.5942446043165402E-2</v>
      </c>
      <c r="BZ6">
        <f t="shared" ref="BZ6:BZ69" si="63">RANK(BY6,BY$5:BY$104,1)</f>
        <v>16</v>
      </c>
      <c r="CA6">
        <f t="shared" ref="CA6:CA69" si="64">IF(BZ6&lt;=20,1,IF(BZ6&lt;=40,2,IF(BZ6&lt;=60,3,IF(BZ6&lt;=80,4,5))))</f>
        <v>1</v>
      </c>
      <c r="CB6">
        <f t="shared" ref="CB6:CB69" si="65">((CI6-CN6)^2+(CJ6-CO6)^2+(CK6-CP6)^2+(CL6-CQ6)^2+(CM6-CR6)^2)/5</f>
        <v>0.24</v>
      </c>
      <c r="CC6">
        <f t="shared" ref="CC6:CC69" si="66">IF(CA6=1,1,0)</f>
        <v>1</v>
      </c>
      <c r="CD6">
        <f t="shared" ref="CD6:CD69" si="67">IF(CA6=2,1,0)</f>
        <v>0</v>
      </c>
      <c r="CE6">
        <f t="shared" ref="CE6:CE69" si="68">IF(CA6=3,1,0)</f>
        <v>0</v>
      </c>
      <c r="CF6">
        <f t="shared" ref="CF6:CF69" si="69">IF(CA6=4,1,0)</f>
        <v>0</v>
      </c>
      <c r="CG6">
        <f t="shared" ref="CG6:CG69" si="70">IF(CA6=5,1,0)</f>
        <v>0</v>
      </c>
      <c r="CI6">
        <f t="shared" ref="CI6:CI69" si="71">CC6</f>
        <v>1</v>
      </c>
      <c r="CJ6">
        <f t="shared" ref="CJ6:CM69" si="72">CI6+CD6</f>
        <v>1</v>
      </c>
      <c r="CK6">
        <f t="shared" si="56"/>
        <v>1</v>
      </c>
      <c r="CL6">
        <f t="shared" si="56"/>
        <v>1</v>
      </c>
      <c r="CM6">
        <f t="shared" si="56"/>
        <v>1</v>
      </c>
      <c r="CN6">
        <f t="shared" si="57"/>
        <v>0.2</v>
      </c>
      <c r="CO6">
        <f t="shared" si="58"/>
        <v>0.4</v>
      </c>
      <c r="CP6">
        <f t="shared" si="58"/>
        <v>0.60000000000000009</v>
      </c>
      <c r="CQ6">
        <f t="shared" si="58"/>
        <v>0.8</v>
      </c>
      <c r="CR6">
        <f t="shared" si="58"/>
        <v>1</v>
      </c>
    </row>
    <row r="7" spans="1:96" x14ac:dyDescent="0.25">
      <c r="A7" t="s">
        <v>5</v>
      </c>
      <c r="B7">
        <f>VLOOKUP(CONCATENATE($A7,"_",B$4),assets_m6!$A:$D,4,FALSE)</f>
        <v>88.399000000000001</v>
      </c>
      <c r="C7">
        <f>VLOOKUP(CONCATENATE($A7,"_",C$4),assets_m6!$A:$D,4,FALSE)</f>
        <v>89.033000000000001</v>
      </c>
      <c r="D7">
        <f>VLOOKUP(CONCATENATE($A7,"_",D$4),assets_m6!$A:$D,4,FALSE)</f>
        <v>89.42</v>
      </c>
      <c r="E7">
        <f>VLOOKUP(CONCATENATE($A7,"_",E$4),assets_m6!$A:$D,4,FALSE)</f>
        <v>89.38</v>
      </c>
      <c r="F7">
        <f>VLOOKUP(CONCATENATE($A7,"_",F$4),assets_m6!$A:$D,4,FALSE)</f>
        <v>87.39</v>
      </c>
      <c r="G7">
        <f>VLOOKUP(CONCATENATE($A7,"_",G$4),assets_m6!$A:$D,4,FALSE)</f>
        <v>87.65</v>
      </c>
      <c r="H7">
        <f>VLOOKUP(CONCATENATE($A7,"_",H$4),assets_m6!$A:$D,4,FALSE)</f>
        <v>86.18</v>
      </c>
      <c r="I7">
        <f>VLOOKUP(CONCATENATE($A7,"_",I$4),assets_m6!$A:$D,4,FALSE)</f>
        <v>85.44</v>
      </c>
      <c r="J7">
        <f>VLOOKUP(CONCATENATE($A7,"_",J$4),assets_m6!$A:$D,4,FALSE)</f>
        <v>85.41</v>
      </c>
      <c r="K7">
        <f>VLOOKUP(CONCATENATE($A7,"_",K$4),assets_m6!$A:$D,4,FALSE)</f>
        <v>85.49</v>
      </c>
      <c r="L7">
        <f>VLOOKUP(CONCATENATE($A7,"_",L$4),assets_m6!$A:$D,4,FALSE)</f>
        <v>85.71</v>
      </c>
      <c r="M7" t="e">
        <f>VLOOKUP(CONCATENATE($A7,"_",M$4),assets_m6!$A:$D,4,FALSE)</f>
        <v>#N/A</v>
      </c>
      <c r="N7">
        <f>VLOOKUP(CONCATENATE($A7,"_",N$4),assets_m6!$A:$D,4,FALSE)</f>
        <v>85.99</v>
      </c>
      <c r="O7">
        <f>VLOOKUP(CONCATENATE($A7,"_",O$4),assets_m6!$A:$D,4,FALSE)</f>
        <v>84.64</v>
      </c>
      <c r="P7">
        <f>VLOOKUP(CONCATENATE($A7,"_",P$4),assets_m6!$A:$D,4,FALSE)</f>
        <v>86.56</v>
      </c>
      <c r="Q7">
        <f>VLOOKUP(CONCATENATE($A7,"_",Q$4),assets_m6!$A:$D,4,FALSE)</f>
        <v>89.46</v>
      </c>
      <c r="R7">
        <f>VLOOKUP(CONCATENATE($A7,"_",R$4),assets_m6!$A:$D,4,FALSE)</f>
        <v>90.65</v>
      </c>
      <c r="S7">
        <f>VLOOKUP(CONCATENATE($A7,"_",S$4),assets_m6!$A:$D,4,FALSE)</f>
        <v>90.21</v>
      </c>
      <c r="T7">
        <f>VLOOKUP(CONCATENATE($A7,"_",T$4),assets_m6!$A:$D,4,FALSE)</f>
        <v>91.24</v>
      </c>
      <c r="U7">
        <f>VLOOKUP(CONCATENATE($A7,"_",U$4),assets_m6!$A:$D,4,FALSE)</f>
        <v>93.98</v>
      </c>
      <c r="V7">
        <f>VLOOKUP(CONCATENATE($A7,"_",V$4),assets_m6!$A:$D,4,FALSE)</f>
        <v>96.33</v>
      </c>
      <c r="X7" t="str">
        <f t="shared" si="59"/>
        <v>AEP</v>
      </c>
      <c r="Y7">
        <f t="shared" si="16"/>
        <v>88.399000000000001</v>
      </c>
      <c r="Z7">
        <f t="shared" si="17"/>
        <v>89.033000000000001</v>
      </c>
      <c r="AA7">
        <f t="shared" si="18"/>
        <v>89.42</v>
      </c>
      <c r="AB7">
        <f t="shared" si="19"/>
        <v>89.38</v>
      </c>
      <c r="AC7">
        <f t="shared" si="20"/>
        <v>87.39</v>
      </c>
      <c r="AD7">
        <f t="shared" si="21"/>
        <v>87.65</v>
      </c>
      <c r="AE7">
        <f t="shared" si="22"/>
        <v>86.18</v>
      </c>
      <c r="AF7">
        <f t="shared" si="23"/>
        <v>85.44</v>
      </c>
      <c r="AG7">
        <f t="shared" si="24"/>
        <v>85.41</v>
      </c>
      <c r="AH7">
        <f t="shared" si="25"/>
        <v>85.49</v>
      </c>
      <c r="AI7">
        <f t="shared" si="26"/>
        <v>85.71</v>
      </c>
      <c r="AJ7">
        <f t="shared" si="27"/>
        <v>85.71</v>
      </c>
      <c r="AK7">
        <f t="shared" si="28"/>
        <v>85.99</v>
      </c>
      <c r="AL7">
        <f t="shared" si="29"/>
        <v>84.64</v>
      </c>
      <c r="AM7">
        <f t="shared" si="30"/>
        <v>86.56</v>
      </c>
      <c r="AN7">
        <f t="shared" si="31"/>
        <v>89.46</v>
      </c>
      <c r="AO7">
        <f t="shared" si="32"/>
        <v>90.65</v>
      </c>
      <c r="AP7">
        <f t="shared" si="33"/>
        <v>90.21</v>
      </c>
      <c r="AQ7">
        <f t="shared" si="34"/>
        <v>91.24</v>
      </c>
      <c r="AR7">
        <f t="shared" si="35"/>
        <v>93.98</v>
      </c>
      <c r="AS7">
        <f t="shared" si="36"/>
        <v>96.33</v>
      </c>
      <c r="AU7" t="str">
        <f t="shared" si="60"/>
        <v>AEP</v>
      </c>
      <c r="AV7">
        <f t="shared" si="61"/>
        <v>7.1720268328827295E-5</v>
      </c>
      <c r="AW7">
        <f t="shared" si="37"/>
        <v>4.3467029079105547E-5</v>
      </c>
      <c r="AX7">
        <f t="shared" si="38"/>
        <v>-4.4732721986139847E-6</v>
      </c>
      <c r="AY7">
        <f t="shared" si="39"/>
        <v>-2.2264488699932816E-4</v>
      </c>
      <c r="AZ7">
        <f t="shared" si="40"/>
        <v>2.9751687836137443E-5</v>
      </c>
      <c r="BA7">
        <f t="shared" si="41"/>
        <v>-1.6771249286936667E-4</v>
      </c>
      <c r="BB7">
        <f t="shared" si="42"/>
        <v>-8.5866790438617901E-5</v>
      </c>
      <c r="BC7">
        <f t="shared" si="43"/>
        <v>-3.5112359550563129E-6</v>
      </c>
      <c r="BD7">
        <f t="shared" si="44"/>
        <v>9.3665847090502644E-6</v>
      </c>
      <c r="BE7">
        <f t="shared" si="45"/>
        <v>2.5734003977073212E-5</v>
      </c>
      <c r="BF7">
        <f t="shared" si="46"/>
        <v>0</v>
      </c>
      <c r="BG7">
        <f t="shared" si="47"/>
        <v>3.2668300081670883E-5</v>
      </c>
      <c r="BH7">
        <f t="shared" si="48"/>
        <v>-1.5699499941853638E-4</v>
      </c>
      <c r="BI7">
        <f t="shared" si="49"/>
        <v>2.2684310018903614E-4</v>
      </c>
      <c r="BJ7">
        <f t="shared" si="50"/>
        <v>3.3502772643253137E-4</v>
      </c>
      <c r="BK7">
        <f t="shared" si="51"/>
        <v>1.3302034428795125E-4</v>
      </c>
      <c r="BL7">
        <f t="shared" si="52"/>
        <v>-4.8538334252621277E-5</v>
      </c>
      <c r="BM7">
        <f t="shared" si="53"/>
        <v>1.1417802904334346E-4</v>
      </c>
      <c r="BN7">
        <f t="shared" si="54"/>
        <v>3.0030688294607728E-4</v>
      </c>
      <c r="BO7">
        <f t="shared" si="55"/>
        <v>2.500532028091077E-4</v>
      </c>
      <c r="BQ7" t="s">
        <v>5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62"/>
        <v>8.9718209482007691E-2</v>
      </c>
      <c r="BZ7">
        <f t="shared" si="63"/>
        <v>91</v>
      </c>
      <c r="CA7">
        <f t="shared" si="64"/>
        <v>5</v>
      </c>
      <c r="CB7">
        <f t="shared" si="65"/>
        <v>0.24000000000000005</v>
      </c>
      <c r="CC7">
        <f t="shared" si="66"/>
        <v>0</v>
      </c>
      <c r="CD7">
        <f t="shared" si="67"/>
        <v>0</v>
      </c>
      <c r="CE7">
        <f t="shared" si="68"/>
        <v>0</v>
      </c>
      <c r="CF7">
        <f t="shared" si="69"/>
        <v>0</v>
      </c>
      <c r="CG7">
        <f t="shared" si="70"/>
        <v>1</v>
      </c>
      <c r="CI7">
        <f t="shared" si="71"/>
        <v>0</v>
      </c>
      <c r="CJ7">
        <f t="shared" si="72"/>
        <v>0</v>
      </c>
      <c r="CK7">
        <f t="shared" si="56"/>
        <v>0</v>
      </c>
      <c r="CL7">
        <f t="shared" si="56"/>
        <v>0</v>
      </c>
      <c r="CM7">
        <f t="shared" si="56"/>
        <v>1</v>
      </c>
      <c r="CN7">
        <f t="shared" si="57"/>
        <v>0.2</v>
      </c>
      <c r="CO7">
        <f t="shared" si="58"/>
        <v>0.4</v>
      </c>
      <c r="CP7">
        <f t="shared" si="58"/>
        <v>0.60000000000000009</v>
      </c>
      <c r="CQ7">
        <f t="shared" si="58"/>
        <v>0.8</v>
      </c>
      <c r="CR7">
        <f t="shared" si="58"/>
        <v>1</v>
      </c>
    </row>
    <row r="8" spans="1:96" x14ac:dyDescent="0.25">
      <c r="A8" t="s">
        <v>6</v>
      </c>
      <c r="B8">
        <f>VLOOKUP(CONCATENATE($A8,"_",B$4),assets_m6!$A:$D,4,FALSE)</f>
        <v>152.43299999999999</v>
      </c>
      <c r="C8">
        <f>VLOOKUP(CONCATENATE($A8,"_",C$4),assets_m6!$A:$D,4,FALSE)</f>
        <v>152.10499999999999</v>
      </c>
      <c r="D8">
        <f>VLOOKUP(CONCATENATE($A8,"_",D$4),assets_m6!$A:$D,4,FALSE)</f>
        <v>155.39099999999999</v>
      </c>
      <c r="E8">
        <f>VLOOKUP(CONCATENATE($A8,"_",E$4),assets_m6!$A:$D,4,FALSE)</f>
        <v>165.86699999999999</v>
      </c>
      <c r="F8">
        <f>VLOOKUP(CONCATENATE($A8,"_",F$4),assets_m6!$A:$D,4,FALSE)</f>
        <v>161.89400000000001</v>
      </c>
      <c r="G8">
        <f>VLOOKUP(CONCATENATE($A8,"_",G$4),assets_m6!$A:$D,4,FALSE)</f>
        <v>161.256</v>
      </c>
      <c r="H8">
        <f>VLOOKUP(CONCATENATE($A8,"_",H$4),assets_m6!$A:$D,4,FALSE)</f>
        <v>161.316</v>
      </c>
      <c r="I8">
        <f>VLOOKUP(CONCATENATE($A8,"_",I$4),assets_m6!$A:$D,4,FALSE)</f>
        <v>164.98099999999999</v>
      </c>
      <c r="J8">
        <f>VLOOKUP(CONCATENATE($A8,"_",J$4),assets_m6!$A:$D,4,FALSE)</f>
        <v>166.505</v>
      </c>
      <c r="K8">
        <f>VLOOKUP(CONCATENATE($A8,"_",K$4),assets_m6!$A:$D,4,FALSE)</f>
        <v>165.33</v>
      </c>
      <c r="L8">
        <f>VLOOKUP(CONCATENATE($A8,"_",L$4),assets_m6!$A:$D,4,FALSE)</f>
        <v>164.852</v>
      </c>
      <c r="M8" t="e">
        <f>VLOOKUP(CONCATENATE($A8,"_",M$4),assets_m6!$A:$D,4,FALSE)</f>
        <v>#N/A</v>
      </c>
      <c r="N8">
        <f>VLOOKUP(CONCATENATE($A8,"_",N$4),assets_m6!$A:$D,4,FALSE)</f>
        <v>164.43299999999999</v>
      </c>
      <c r="O8">
        <f>VLOOKUP(CONCATENATE($A8,"_",O$4),assets_m6!$A:$D,4,FALSE)</f>
        <v>162.91999999999999</v>
      </c>
      <c r="P8">
        <f>VLOOKUP(CONCATENATE($A8,"_",P$4),assets_m6!$A:$D,4,FALSE)</f>
        <v>162.82</v>
      </c>
      <c r="Q8">
        <f>VLOOKUP(CONCATENATE($A8,"_",Q$4),assets_m6!$A:$D,4,FALSE)</f>
        <v>168.41</v>
      </c>
      <c r="R8">
        <f>VLOOKUP(CONCATENATE($A8,"_",R$4),assets_m6!$A:$D,4,FALSE)</f>
        <v>169.71</v>
      </c>
      <c r="S8">
        <f>VLOOKUP(CONCATENATE($A8,"_",S$4),assets_m6!$A:$D,4,FALSE)</f>
        <v>165.12</v>
      </c>
      <c r="T8">
        <f>VLOOKUP(CONCATENATE($A8,"_",T$4),assets_m6!$A:$D,4,FALSE)</f>
        <v>168.88</v>
      </c>
      <c r="U8">
        <f>VLOOKUP(CONCATENATE($A8,"_",U$4),assets_m6!$A:$D,4,FALSE)</f>
        <v>170.6</v>
      </c>
      <c r="V8">
        <f>VLOOKUP(CONCATENATE($A8,"_",V$4),assets_m6!$A:$D,4,FALSE)</f>
        <v>169.39</v>
      </c>
      <c r="X8" t="str">
        <f t="shared" si="59"/>
        <v>AIZ</v>
      </c>
      <c r="Y8">
        <f t="shared" si="16"/>
        <v>152.43299999999999</v>
      </c>
      <c r="Z8">
        <f t="shared" si="17"/>
        <v>152.10499999999999</v>
      </c>
      <c r="AA8">
        <f t="shared" si="18"/>
        <v>155.39099999999999</v>
      </c>
      <c r="AB8">
        <f t="shared" si="19"/>
        <v>165.86699999999999</v>
      </c>
      <c r="AC8">
        <f t="shared" si="20"/>
        <v>161.89400000000001</v>
      </c>
      <c r="AD8">
        <f t="shared" si="21"/>
        <v>161.256</v>
      </c>
      <c r="AE8">
        <f t="shared" si="22"/>
        <v>161.316</v>
      </c>
      <c r="AF8">
        <f t="shared" si="23"/>
        <v>164.98099999999999</v>
      </c>
      <c r="AG8">
        <f t="shared" si="24"/>
        <v>166.505</v>
      </c>
      <c r="AH8">
        <f t="shared" si="25"/>
        <v>165.33</v>
      </c>
      <c r="AI8">
        <f t="shared" si="26"/>
        <v>164.852</v>
      </c>
      <c r="AJ8">
        <f t="shared" si="27"/>
        <v>164.852</v>
      </c>
      <c r="AK8">
        <f t="shared" si="28"/>
        <v>164.43299999999999</v>
      </c>
      <c r="AL8">
        <f t="shared" si="29"/>
        <v>162.91999999999999</v>
      </c>
      <c r="AM8">
        <f t="shared" si="30"/>
        <v>162.82</v>
      </c>
      <c r="AN8">
        <f t="shared" si="31"/>
        <v>168.41</v>
      </c>
      <c r="AO8">
        <f t="shared" si="32"/>
        <v>169.71</v>
      </c>
      <c r="AP8">
        <f t="shared" si="33"/>
        <v>165.12</v>
      </c>
      <c r="AQ8">
        <f t="shared" si="34"/>
        <v>168.88</v>
      </c>
      <c r="AR8">
        <f t="shared" si="35"/>
        <v>170.6</v>
      </c>
      <c r="AS8">
        <f t="shared" si="36"/>
        <v>169.39</v>
      </c>
      <c r="AU8" t="str">
        <f t="shared" si="60"/>
        <v>AIZ</v>
      </c>
      <c r="AV8">
        <f t="shared" si="61"/>
        <v>-2.1517650377543116E-5</v>
      </c>
      <c r="AW8">
        <f t="shared" si="37"/>
        <v>2.1603497583905866E-4</v>
      </c>
      <c r="AX8">
        <f t="shared" si="38"/>
        <v>6.7417031874432876E-4</v>
      </c>
      <c r="AY8">
        <f t="shared" si="39"/>
        <v>-2.3952926139617797E-4</v>
      </c>
      <c r="AZ8">
        <f t="shared" si="40"/>
        <v>-3.9408501859241555E-5</v>
      </c>
      <c r="BA8">
        <f t="shared" si="41"/>
        <v>3.7207917844918808E-6</v>
      </c>
      <c r="BB8">
        <f t="shared" si="42"/>
        <v>2.2719383074214534E-4</v>
      </c>
      <c r="BC8">
        <f t="shared" si="43"/>
        <v>9.2374273401179592E-5</v>
      </c>
      <c r="BD8">
        <f t="shared" si="44"/>
        <v>-7.0568451397854905E-5</v>
      </c>
      <c r="BE8">
        <f t="shared" si="45"/>
        <v>-2.8911873223250989E-5</v>
      </c>
      <c r="BF8">
        <f t="shared" si="46"/>
        <v>0</v>
      </c>
      <c r="BG8">
        <f t="shared" si="47"/>
        <v>-2.5416737437217087E-5</v>
      </c>
      <c r="BH8">
        <f t="shared" si="48"/>
        <v>-9.2013160375350778E-5</v>
      </c>
      <c r="BI8">
        <f t="shared" si="49"/>
        <v>-6.1379818315734305E-6</v>
      </c>
      <c r="BJ8">
        <f t="shared" si="50"/>
        <v>3.4332391598083798E-4</v>
      </c>
      <c r="BK8">
        <f t="shared" si="51"/>
        <v>7.7192565762128812E-5</v>
      </c>
      <c r="BL8">
        <f t="shared" si="52"/>
        <v>-2.7046137528725494E-4</v>
      </c>
      <c r="BM8">
        <f t="shared" si="53"/>
        <v>2.2771317829457311E-4</v>
      </c>
      <c r="BN8">
        <f t="shared" si="54"/>
        <v>1.018474656560871E-4</v>
      </c>
      <c r="BO8">
        <f t="shared" si="55"/>
        <v>-7.0926143024619456E-5</v>
      </c>
      <c r="BQ8" t="s">
        <v>6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62"/>
        <v>0.11124231629633999</v>
      </c>
      <c r="BZ8">
        <f t="shared" si="63"/>
        <v>94</v>
      </c>
      <c r="CA8">
        <f t="shared" si="64"/>
        <v>5</v>
      </c>
      <c r="CB8">
        <f t="shared" si="65"/>
        <v>0.24000000000000005</v>
      </c>
      <c r="CC8">
        <f t="shared" si="66"/>
        <v>0</v>
      </c>
      <c r="CD8">
        <f t="shared" si="67"/>
        <v>0</v>
      </c>
      <c r="CE8">
        <f t="shared" si="68"/>
        <v>0</v>
      </c>
      <c r="CF8">
        <f t="shared" si="69"/>
        <v>0</v>
      </c>
      <c r="CG8">
        <f t="shared" si="70"/>
        <v>1</v>
      </c>
      <c r="CI8">
        <f t="shared" si="71"/>
        <v>0</v>
      </c>
      <c r="CJ8">
        <f t="shared" si="72"/>
        <v>0</v>
      </c>
      <c r="CK8">
        <f t="shared" si="56"/>
        <v>0</v>
      </c>
      <c r="CL8">
        <f t="shared" si="56"/>
        <v>0</v>
      </c>
      <c r="CM8">
        <f t="shared" si="56"/>
        <v>1</v>
      </c>
      <c r="CN8">
        <f t="shared" si="57"/>
        <v>0.2</v>
      </c>
      <c r="CO8">
        <f t="shared" si="58"/>
        <v>0.4</v>
      </c>
      <c r="CP8">
        <f t="shared" si="58"/>
        <v>0.60000000000000009</v>
      </c>
      <c r="CQ8">
        <f t="shared" si="58"/>
        <v>0.8</v>
      </c>
      <c r="CR8">
        <f t="shared" si="58"/>
        <v>1</v>
      </c>
    </row>
    <row r="9" spans="1:96" x14ac:dyDescent="0.25">
      <c r="A9" t="s">
        <v>7</v>
      </c>
      <c r="B9">
        <f>VLOOKUP(CONCATENATE($A9,"_",B$4),assets_m6!$A:$D,4,FALSE)</f>
        <v>119.25</v>
      </c>
      <c r="C9">
        <f>VLOOKUP(CONCATENATE($A9,"_",C$4),assets_m6!$A:$D,4,FALSE)</f>
        <v>120.46</v>
      </c>
      <c r="D9">
        <f>VLOOKUP(CONCATENATE($A9,"_",D$4),assets_m6!$A:$D,4,FALSE)</f>
        <v>121.72</v>
      </c>
      <c r="E9">
        <f>VLOOKUP(CONCATENATE($A9,"_",E$4),assets_m6!$A:$D,4,FALSE)</f>
        <v>125.18</v>
      </c>
      <c r="F9">
        <f>VLOOKUP(CONCATENATE($A9,"_",F$4),assets_m6!$A:$D,4,FALSE)</f>
        <v>120.69</v>
      </c>
      <c r="G9">
        <f>VLOOKUP(CONCATENATE($A9,"_",G$4),assets_m6!$A:$D,4,FALSE)</f>
        <v>118.87</v>
      </c>
      <c r="H9">
        <f>VLOOKUP(CONCATENATE($A9,"_",H$4),assets_m6!$A:$D,4,FALSE)</f>
        <v>118.33</v>
      </c>
      <c r="I9">
        <f>VLOOKUP(CONCATENATE($A9,"_",I$4),assets_m6!$A:$D,4,FALSE)</f>
        <v>117.09</v>
      </c>
      <c r="J9">
        <f>VLOOKUP(CONCATENATE($A9,"_",J$4),assets_m6!$A:$D,4,FALSE)</f>
        <v>115.24</v>
      </c>
      <c r="K9">
        <f>VLOOKUP(CONCATENATE($A9,"_",K$4),assets_m6!$A:$D,4,FALSE)</f>
        <v>114.59</v>
      </c>
      <c r="L9">
        <f>VLOOKUP(CONCATENATE($A9,"_",L$4),assets_m6!$A:$D,4,FALSE)</f>
        <v>114.13</v>
      </c>
      <c r="M9" t="e">
        <f>VLOOKUP(CONCATENATE($A9,"_",M$4),assets_m6!$A:$D,4,FALSE)</f>
        <v>#N/A</v>
      </c>
      <c r="N9">
        <f>VLOOKUP(CONCATENATE($A9,"_",N$4),assets_m6!$A:$D,4,FALSE)</f>
        <v>113.51</v>
      </c>
      <c r="O9">
        <f>VLOOKUP(CONCATENATE($A9,"_",O$4),assets_m6!$A:$D,4,FALSE)</f>
        <v>109.56</v>
      </c>
      <c r="P9">
        <f>VLOOKUP(CONCATENATE($A9,"_",P$4),assets_m6!$A:$D,4,FALSE)</f>
        <v>111.7</v>
      </c>
      <c r="Q9">
        <f>VLOOKUP(CONCATENATE($A9,"_",Q$4),assets_m6!$A:$D,4,FALSE)</f>
        <v>115.1</v>
      </c>
      <c r="R9">
        <f>VLOOKUP(CONCATENATE($A9,"_",R$4),assets_m6!$A:$D,4,FALSE)</f>
        <v>114.52</v>
      </c>
      <c r="S9">
        <f>VLOOKUP(CONCATENATE($A9,"_",S$4),assets_m6!$A:$D,4,FALSE)</f>
        <v>114.63</v>
      </c>
      <c r="T9">
        <f>VLOOKUP(CONCATENATE($A9,"_",T$4),assets_m6!$A:$D,4,FALSE)</f>
        <v>117.37</v>
      </c>
      <c r="U9">
        <f>VLOOKUP(CONCATENATE($A9,"_",U$4),assets_m6!$A:$D,4,FALSE)</f>
        <v>117.71</v>
      </c>
      <c r="V9">
        <f>VLOOKUP(CONCATENATE($A9,"_",V$4),assets_m6!$A:$D,4,FALSE)</f>
        <v>117.29</v>
      </c>
      <c r="X9" t="str">
        <f t="shared" si="59"/>
        <v>ALLE</v>
      </c>
      <c r="Y9">
        <f t="shared" si="16"/>
        <v>119.25</v>
      </c>
      <c r="Z9">
        <f t="shared" si="17"/>
        <v>120.46</v>
      </c>
      <c r="AA9">
        <f t="shared" si="18"/>
        <v>121.72</v>
      </c>
      <c r="AB9">
        <f t="shared" si="19"/>
        <v>125.18</v>
      </c>
      <c r="AC9">
        <f t="shared" si="20"/>
        <v>120.69</v>
      </c>
      <c r="AD9">
        <f t="shared" si="21"/>
        <v>118.87</v>
      </c>
      <c r="AE9">
        <f t="shared" si="22"/>
        <v>118.33</v>
      </c>
      <c r="AF9">
        <f t="shared" si="23"/>
        <v>117.09</v>
      </c>
      <c r="AG9">
        <f t="shared" si="24"/>
        <v>115.24</v>
      </c>
      <c r="AH9">
        <f t="shared" si="25"/>
        <v>114.59</v>
      </c>
      <c r="AI9">
        <f t="shared" si="26"/>
        <v>114.13</v>
      </c>
      <c r="AJ9">
        <f t="shared" si="27"/>
        <v>114.13</v>
      </c>
      <c r="AK9">
        <f t="shared" si="28"/>
        <v>113.51</v>
      </c>
      <c r="AL9">
        <f t="shared" si="29"/>
        <v>109.56</v>
      </c>
      <c r="AM9">
        <f t="shared" si="30"/>
        <v>111.7</v>
      </c>
      <c r="AN9">
        <f t="shared" si="31"/>
        <v>115.1</v>
      </c>
      <c r="AO9">
        <f t="shared" si="32"/>
        <v>114.52</v>
      </c>
      <c r="AP9">
        <f t="shared" si="33"/>
        <v>114.63</v>
      </c>
      <c r="AQ9">
        <f t="shared" si="34"/>
        <v>117.37</v>
      </c>
      <c r="AR9">
        <f t="shared" si="35"/>
        <v>117.71</v>
      </c>
      <c r="AS9">
        <f t="shared" si="36"/>
        <v>117.29</v>
      </c>
      <c r="AU9" t="str">
        <f t="shared" si="60"/>
        <v>ALLE</v>
      </c>
      <c r="AV9">
        <f t="shared" si="61"/>
        <v>1.0146750524108962E-4</v>
      </c>
      <c r="AW9">
        <f t="shared" si="37"/>
        <v>1.0459903702473894E-4</v>
      </c>
      <c r="AX9">
        <f t="shared" si="38"/>
        <v>2.8425895497864018E-4</v>
      </c>
      <c r="AY9">
        <f t="shared" si="39"/>
        <v>-3.5868349576609755E-4</v>
      </c>
      <c r="AZ9">
        <f t="shared" si="40"/>
        <v>-1.5079956914408759E-4</v>
      </c>
      <c r="BA9">
        <f t="shared" si="41"/>
        <v>-4.5427778245142277E-5</v>
      </c>
      <c r="BB9">
        <f t="shared" si="42"/>
        <v>-1.0479168427279598E-4</v>
      </c>
      <c r="BC9">
        <f t="shared" si="43"/>
        <v>-1.5799812110342545E-4</v>
      </c>
      <c r="BD9">
        <f t="shared" si="44"/>
        <v>-5.6404026379728525E-5</v>
      </c>
      <c r="BE9">
        <f t="shared" si="45"/>
        <v>-4.0143118945807487E-5</v>
      </c>
      <c r="BF9">
        <f t="shared" si="46"/>
        <v>0</v>
      </c>
      <c r="BG9">
        <f t="shared" si="47"/>
        <v>-5.4324016472442859E-5</v>
      </c>
      <c r="BH9">
        <f t="shared" si="48"/>
        <v>-3.4798696150118954E-4</v>
      </c>
      <c r="BI9">
        <f t="shared" si="49"/>
        <v>1.9532676159182189E-4</v>
      </c>
      <c r="BJ9">
        <f t="shared" si="50"/>
        <v>3.04386750223813E-4</v>
      </c>
      <c r="BK9">
        <f t="shared" si="51"/>
        <v>-5.03909643788009E-5</v>
      </c>
      <c r="BL9">
        <f t="shared" si="52"/>
        <v>9.6053091163115122E-6</v>
      </c>
      <c r="BM9">
        <f t="shared" si="53"/>
        <v>2.3902992235889464E-4</v>
      </c>
      <c r="BN9">
        <f t="shared" si="54"/>
        <v>2.8968220158472285E-5</v>
      </c>
      <c r="BO9">
        <f t="shared" si="55"/>
        <v>-3.5680910712767607E-5</v>
      </c>
      <c r="BQ9" t="s">
        <v>7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62"/>
        <v>-1.6436058700209592E-2</v>
      </c>
      <c r="BZ9">
        <f t="shared" si="63"/>
        <v>54</v>
      </c>
      <c r="CA9">
        <f t="shared" si="64"/>
        <v>3</v>
      </c>
      <c r="CB9">
        <f t="shared" si="65"/>
        <v>7.9999999999999988E-2</v>
      </c>
      <c r="CC9">
        <f t="shared" si="66"/>
        <v>0</v>
      </c>
      <c r="CD9">
        <f t="shared" si="67"/>
        <v>0</v>
      </c>
      <c r="CE9">
        <f t="shared" si="68"/>
        <v>1</v>
      </c>
      <c r="CF9">
        <f t="shared" si="69"/>
        <v>0</v>
      </c>
      <c r="CG9">
        <f t="shared" si="70"/>
        <v>0</v>
      </c>
      <c r="CI9">
        <f t="shared" si="71"/>
        <v>0</v>
      </c>
      <c r="CJ9">
        <f t="shared" si="72"/>
        <v>0</v>
      </c>
      <c r="CK9">
        <f t="shared" si="56"/>
        <v>1</v>
      </c>
      <c r="CL9">
        <f t="shared" si="56"/>
        <v>1</v>
      </c>
      <c r="CM9">
        <f t="shared" si="56"/>
        <v>1</v>
      </c>
      <c r="CN9">
        <f t="shared" si="57"/>
        <v>0.2</v>
      </c>
      <c r="CO9">
        <f t="shared" si="58"/>
        <v>0.4</v>
      </c>
      <c r="CP9">
        <f t="shared" si="58"/>
        <v>0.60000000000000009</v>
      </c>
      <c r="CQ9">
        <f t="shared" si="58"/>
        <v>0.8</v>
      </c>
      <c r="CR9">
        <f t="shared" si="58"/>
        <v>1</v>
      </c>
    </row>
    <row r="10" spans="1:96" x14ac:dyDescent="0.25">
      <c r="A10" t="s">
        <v>8</v>
      </c>
      <c r="B10">
        <f>VLOOKUP(CONCATENATE($A10,"_",B$4),assets_m6!$A:$D,4,FALSE)</f>
        <v>135.32599999999999</v>
      </c>
      <c r="C10">
        <f>VLOOKUP(CONCATENATE($A10,"_",C$4),assets_m6!$A:$D,4,FALSE)</f>
        <v>135.88499999999999</v>
      </c>
      <c r="D10">
        <f>VLOOKUP(CONCATENATE($A10,"_",D$4),assets_m6!$A:$D,4,FALSE)</f>
        <v>138.5</v>
      </c>
      <c r="E10">
        <f>VLOOKUP(CONCATENATE($A10,"_",E$4),assets_m6!$A:$D,4,FALSE)</f>
        <v>143.94</v>
      </c>
      <c r="F10">
        <f>VLOOKUP(CONCATENATE($A10,"_",F$4),assets_m6!$A:$D,4,FALSE)</f>
        <v>139.518</v>
      </c>
      <c r="G10">
        <f>VLOOKUP(CONCATENATE($A10,"_",G$4),assets_m6!$A:$D,4,FALSE)</f>
        <v>132.25200000000001</v>
      </c>
      <c r="H10">
        <f>VLOOKUP(CONCATENATE($A10,"_",H$4),assets_m6!$A:$D,4,FALSE)</f>
        <v>131.62299999999999</v>
      </c>
      <c r="I10">
        <f>VLOOKUP(CONCATENATE($A10,"_",I$4),assets_m6!$A:$D,4,FALSE)</f>
        <v>139.58799999999999</v>
      </c>
      <c r="J10">
        <f>VLOOKUP(CONCATENATE($A10,"_",J$4),assets_m6!$A:$D,4,FALSE)</f>
        <v>140.70599999999999</v>
      </c>
      <c r="K10">
        <f>VLOOKUP(CONCATENATE($A10,"_",K$4),assets_m6!$A:$D,4,FALSE)</f>
        <v>136.22399999999999</v>
      </c>
      <c r="L10">
        <f>VLOOKUP(CONCATENATE($A10,"_",L$4),assets_m6!$A:$D,4,FALSE)</f>
        <v>133.11000000000001</v>
      </c>
      <c r="M10" t="e">
        <f>VLOOKUP(CONCATENATE($A10,"_",M$4),assets_m6!$A:$D,4,FALSE)</f>
        <v>#N/A</v>
      </c>
      <c r="N10">
        <f>VLOOKUP(CONCATENATE($A10,"_",N$4),assets_m6!$A:$D,4,FALSE)</f>
        <v>130.26</v>
      </c>
      <c r="O10">
        <f>VLOOKUP(CONCATENATE($A10,"_",O$4),assets_m6!$A:$D,4,FALSE)</f>
        <v>127.86</v>
      </c>
      <c r="P10">
        <f>VLOOKUP(CONCATENATE($A10,"_",P$4),assets_m6!$A:$D,4,FALSE)</f>
        <v>133.41999999999999</v>
      </c>
      <c r="Q10">
        <f>VLOOKUP(CONCATENATE($A10,"_",Q$4),assets_m6!$A:$D,4,FALSE)</f>
        <v>135.72</v>
      </c>
      <c r="R10">
        <f>VLOOKUP(CONCATENATE($A10,"_",R$4),assets_m6!$A:$D,4,FALSE)</f>
        <v>134.19999999999999</v>
      </c>
      <c r="S10">
        <f>VLOOKUP(CONCATENATE($A10,"_",S$4),assets_m6!$A:$D,4,FALSE)</f>
        <v>129.61000000000001</v>
      </c>
      <c r="T10">
        <f>VLOOKUP(CONCATENATE($A10,"_",T$4),assets_m6!$A:$D,4,FALSE)</f>
        <v>133.18</v>
      </c>
      <c r="U10">
        <f>VLOOKUP(CONCATENATE($A10,"_",U$4),assets_m6!$A:$D,4,FALSE)</f>
        <v>130.63999999999999</v>
      </c>
      <c r="V10">
        <f>VLOOKUP(CONCATENATE($A10,"_",V$4),assets_m6!$A:$D,4,FALSE)</f>
        <v>125.74</v>
      </c>
      <c r="X10" t="str">
        <f t="shared" si="59"/>
        <v>AMAT</v>
      </c>
      <c r="Y10">
        <f t="shared" si="16"/>
        <v>135.32599999999999</v>
      </c>
      <c r="Z10">
        <f t="shared" si="17"/>
        <v>135.88499999999999</v>
      </c>
      <c r="AA10">
        <f t="shared" si="18"/>
        <v>138.5</v>
      </c>
      <c r="AB10">
        <f t="shared" si="19"/>
        <v>143.94</v>
      </c>
      <c r="AC10">
        <f t="shared" si="20"/>
        <v>139.518</v>
      </c>
      <c r="AD10">
        <f t="shared" si="21"/>
        <v>132.25200000000001</v>
      </c>
      <c r="AE10">
        <f t="shared" si="22"/>
        <v>131.62299999999999</v>
      </c>
      <c r="AF10">
        <f t="shared" si="23"/>
        <v>139.58799999999999</v>
      </c>
      <c r="AG10">
        <f t="shared" si="24"/>
        <v>140.70599999999999</v>
      </c>
      <c r="AH10">
        <f t="shared" si="25"/>
        <v>136.22399999999999</v>
      </c>
      <c r="AI10">
        <f t="shared" si="26"/>
        <v>133.11000000000001</v>
      </c>
      <c r="AJ10">
        <f t="shared" si="27"/>
        <v>133.11000000000001</v>
      </c>
      <c r="AK10">
        <f t="shared" si="28"/>
        <v>130.26</v>
      </c>
      <c r="AL10">
        <f t="shared" si="29"/>
        <v>127.86</v>
      </c>
      <c r="AM10">
        <f t="shared" si="30"/>
        <v>133.41999999999999</v>
      </c>
      <c r="AN10">
        <f t="shared" si="31"/>
        <v>135.72</v>
      </c>
      <c r="AO10">
        <f t="shared" si="32"/>
        <v>134.19999999999999</v>
      </c>
      <c r="AP10">
        <f t="shared" si="33"/>
        <v>129.61000000000001</v>
      </c>
      <c r="AQ10">
        <f t="shared" si="34"/>
        <v>133.18</v>
      </c>
      <c r="AR10">
        <f t="shared" si="35"/>
        <v>130.63999999999999</v>
      </c>
      <c r="AS10">
        <f t="shared" si="36"/>
        <v>125.74</v>
      </c>
      <c r="AU10" t="str">
        <f t="shared" si="60"/>
        <v>AMAT</v>
      </c>
      <c r="AV10">
        <f t="shared" si="61"/>
        <v>4.1307657065160984E-5</v>
      </c>
      <c r="AW10">
        <f t="shared" si="37"/>
        <v>1.9244213857305879E-4</v>
      </c>
      <c r="AX10">
        <f t="shared" si="38"/>
        <v>3.9277978339350165E-4</v>
      </c>
      <c r="AY10">
        <f t="shared" si="39"/>
        <v>-3.0721133805752381E-4</v>
      </c>
      <c r="AZ10">
        <f t="shared" si="40"/>
        <v>-5.2079301595492995E-4</v>
      </c>
      <c r="BA10">
        <f t="shared" si="41"/>
        <v>-4.7560717418263548E-5</v>
      </c>
      <c r="BB10">
        <f t="shared" si="42"/>
        <v>6.051373999984809E-4</v>
      </c>
      <c r="BC10">
        <f t="shared" si="43"/>
        <v>8.0092844657133494E-5</v>
      </c>
      <c r="BD10">
        <f t="shared" si="44"/>
        <v>-3.1853652296277342E-4</v>
      </c>
      <c r="BE10">
        <f t="shared" si="45"/>
        <v>-2.2859408033826462E-4</v>
      </c>
      <c r="BF10">
        <f t="shared" si="46"/>
        <v>0</v>
      </c>
      <c r="BG10">
        <f t="shared" si="47"/>
        <v>-2.1410863195853221E-4</v>
      </c>
      <c r="BH10">
        <f t="shared" si="48"/>
        <v>-1.8424689083371652E-4</v>
      </c>
      <c r="BI10">
        <f t="shared" si="49"/>
        <v>4.3485061786328704E-4</v>
      </c>
      <c r="BJ10">
        <f t="shared" si="50"/>
        <v>1.7238794783390883E-4</v>
      </c>
      <c r="BK10">
        <f t="shared" si="51"/>
        <v>-1.1199528440907827E-4</v>
      </c>
      <c r="BL10">
        <f t="shared" si="52"/>
        <v>-3.4202682563338121E-4</v>
      </c>
      <c r="BM10">
        <f t="shared" si="53"/>
        <v>2.7544170974461792E-4</v>
      </c>
      <c r="BN10">
        <f t="shared" si="54"/>
        <v>-1.9071932722631178E-4</v>
      </c>
      <c r="BO10">
        <f t="shared" si="55"/>
        <v>-3.7507654623392469E-4</v>
      </c>
      <c r="BQ10" t="s">
        <v>8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62"/>
        <v>-7.0836350738217341E-2</v>
      </c>
      <c r="BZ10">
        <f t="shared" si="63"/>
        <v>28</v>
      </c>
      <c r="CA10">
        <f t="shared" si="64"/>
        <v>2</v>
      </c>
      <c r="CB10">
        <f t="shared" si="65"/>
        <v>0.11999999999999997</v>
      </c>
      <c r="CC10">
        <f t="shared" si="66"/>
        <v>0</v>
      </c>
      <c r="CD10">
        <f t="shared" si="67"/>
        <v>1</v>
      </c>
      <c r="CE10">
        <f t="shared" si="68"/>
        <v>0</v>
      </c>
      <c r="CF10">
        <f t="shared" si="69"/>
        <v>0</v>
      </c>
      <c r="CG10">
        <f t="shared" si="70"/>
        <v>0</v>
      </c>
      <c r="CI10">
        <f t="shared" si="71"/>
        <v>0</v>
      </c>
      <c r="CJ10">
        <f t="shared" si="72"/>
        <v>1</v>
      </c>
      <c r="CK10">
        <f t="shared" si="56"/>
        <v>1</v>
      </c>
      <c r="CL10">
        <f t="shared" si="56"/>
        <v>1</v>
      </c>
      <c r="CM10">
        <f t="shared" si="56"/>
        <v>1</v>
      </c>
      <c r="CN10">
        <f t="shared" si="57"/>
        <v>0.2</v>
      </c>
      <c r="CO10">
        <f t="shared" si="58"/>
        <v>0.4</v>
      </c>
      <c r="CP10">
        <f t="shared" si="58"/>
        <v>0.60000000000000009</v>
      </c>
      <c r="CQ10">
        <f t="shared" si="58"/>
        <v>0.8</v>
      </c>
      <c r="CR10">
        <f t="shared" si="58"/>
        <v>1</v>
      </c>
    </row>
    <row r="11" spans="1:96" x14ac:dyDescent="0.25">
      <c r="A11" t="s">
        <v>9</v>
      </c>
      <c r="B11">
        <f>VLOOKUP(CONCATENATE($A11,"_",B$4),assets_m6!$A:$D,4,FALSE)</f>
        <v>307.00900000000001</v>
      </c>
      <c r="C11">
        <f>VLOOKUP(CONCATENATE($A11,"_",C$4),assets_m6!$A:$D,4,FALSE)</f>
        <v>310.80599999999998</v>
      </c>
      <c r="D11">
        <f>VLOOKUP(CONCATENATE($A11,"_",D$4),assets_m6!$A:$D,4,FALSE)</f>
        <v>314.20400000000001</v>
      </c>
      <c r="E11">
        <f>VLOOKUP(CONCATENATE($A11,"_",E$4),assets_m6!$A:$D,4,FALSE)</f>
        <v>318.02999999999997</v>
      </c>
      <c r="F11">
        <f>VLOOKUP(CONCATENATE($A11,"_",F$4),assets_m6!$A:$D,4,FALSE)</f>
        <v>315.89999999999998</v>
      </c>
      <c r="G11">
        <f>VLOOKUP(CONCATENATE($A11,"_",G$4),assets_m6!$A:$D,4,FALSE)</f>
        <v>304</v>
      </c>
      <c r="H11">
        <f>VLOOKUP(CONCATENATE($A11,"_",H$4),assets_m6!$A:$D,4,FALSE)</f>
        <v>300.95</v>
      </c>
      <c r="I11">
        <f>VLOOKUP(CONCATENATE($A11,"_",I$4),assets_m6!$A:$D,4,FALSE)</f>
        <v>308.49</v>
      </c>
      <c r="J11">
        <f>VLOOKUP(CONCATENATE($A11,"_",J$4),assets_m6!$A:$D,4,FALSE)</f>
        <v>312.11</v>
      </c>
      <c r="K11">
        <f>VLOOKUP(CONCATENATE($A11,"_",K$4),assets_m6!$A:$D,4,FALSE)</f>
        <v>299.39999999999998</v>
      </c>
      <c r="L11">
        <f>VLOOKUP(CONCATENATE($A11,"_",L$4),assets_m6!$A:$D,4,FALSE)</f>
        <v>300.56</v>
      </c>
      <c r="M11" t="e">
        <f>VLOOKUP(CONCATENATE($A11,"_",M$4),assets_m6!$A:$D,4,FALSE)</f>
        <v>#N/A</v>
      </c>
      <c r="N11">
        <f>VLOOKUP(CONCATENATE($A11,"_",N$4),assets_m6!$A:$D,4,FALSE)</f>
        <v>297.39999999999998</v>
      </c>
      <c r="O11">
        <f>VLOOKUP(CONCATENATE($A11,"_",O$4),assets_m6!$A:$D,4,FALSE)</f>
        <v>291.56</v>
      </c>
      <c r="P11">
        <f>VLOOKUP(CONCATENATE($A11,"_",P$4),assets_m6!$A:$D,4,FALSE)</f>
        <v>289.36</v>
      </c>
      <c r="Q11">
        <f>VLOOKUP(CONCATENATE($A11,"_",Q$4),assets_m6!$A:$D,4,FALSE)</f>
        <v>302.77</v>
      </c>
      <c r="R11">
        <f>VLOOKUP(CONCATENATE($A11,"_",R$4),assets_m6!$A:$D,4,FALSE)</f>
        <v>299.79000000000002</v>
      </c>
      <c r="S11">
        <f>VLOOKUP(CONCATENATE($A11,"_",S$4),assets_m6!$A:$D,4,FALSE)</f>
        <v>279.07</v>
      </c>
      <c r="T11">
        <f>VLOOKUP(CONCATENATE($A11,"_",T$4),assets_m6!$A:$D,4,FALSE)</f>
        <v>289.89999999999998</v>
      </c>
      <c r="U11">
        <f>VLOOKUP(CONCATENATE($A11,"_",U$4),assets_m6!$A:$D,4,FALSE)</f>
        <v>290.39999999999998</v>
      </c>
      <c r="V11">
        <f>VLOOKUP(CONCATENATE($A11,"_",V$4),assets_m6!$A:$D,4,FALSE)</f>
        <v>281.49</v>
      </c>
      <c r="X11" t="str">
        <f t="shared" si="59"/>
        <v>AMP</v>
      </c>
      <c r="Y11">
        <f t="shared" si="16"/>
        <v>307.00900000000001</v>
      </c>
      <c r="Z11">
        <f t="shared" si="17"/>
        <v>310.80599999999998</v>
      </c>
      <c r="AA11">
        <f t="shared" si="18"/>
        <v>314.20400000000001</v>
      </c>
      <c r="AB11">
        <f t="shared" si="19"/>
        <v>318.02999999999997</v>
      </c>
      <c r="AC11">
        <f t="shared" si="20"/>
        <v>315.89999999999998</v>
      </c>
      <c r="AD11">
        <f t="shared" si="21"/>
        <v>304</v>
      </c>
      <c r="AE11">
        <f t="shared" si="22"/>
        <v>300.95</v>
      </c>
      <c r="AF11">
        <f t="shared" si="23"/>
        <v>308.49</v>
      </c>
      <c r="AG11">
        <f t="shared" si="24"/>
        <v>312.11</v>
      </c>
      <c r="AH11">
        <f t="shared" si="25"/>
        <v>299.39999999999998</v>
      </c>
      <c r="AI11">
        <f t="shared" si="26"/>
        <v>300.56</v>
      </c>
      <c r="AJ11">
        <f t="shared" si="27"/>
        <v>300.56</v>
      </c>
      <c r="AK11">
        <f t="shared" si="28"/>
        <v>297.39999999999998</v>
      </c>
      <c r="AL11">
        <f t="shared" si="29"/>
        <v>291.56</v>
      </c>
      <c r="AM11">
        <f t="shared" si="30"/>
        <v>289.36</v>
      </c>
      <c r="AN11">
        <f t="shared" si="31"/>
        <v>302.77</v>
      </c>
      <c r="AO11">
        <f t="shared" si="32"/>
        <v>299.79000000000002</v>
      </c>
      <c r="AP11">
        <f t="shared" si="33"/>
        <v>279.07</v>
      </c>
      <c r="AQ11">
        <f t="shared" si="34"/>
        <v>289.89999999999998</v>
      </c>
      <c r="AR11">
        <f t="shared" si="35"/>
        <v>290.39999999999998</v>
      </c>
      <c r="AS11">
        <f t="shared" si="36"/>
        <v>281.49</v>
      </c>
      <c r="AU11" t="str">
        <f t="shared" si="60"/>
        <v>AMP</v>
      </c>
      <c r="AV11">
        <f t="shared" si="61"/>
        <v>1.2367715604428431E-4</v>
      </c>
      <c r="AW11">
        <f t="shared" si="37"/>
        <v>1.0932864873908563E-4</v>
      </c>
      <c r="AX11">
        <f t="shared" si="38"/>
        <v>1.2176802332242635E-4</v>
      </c>
      <c r="AY11">
        <f t="shared" si="39"/>
        <v>-6.6974813696820914E-5</v>
      </c>
      <c r="AZ11">
        <f t="shared" si="40"/>
        <v>-3.7670148781259821E-4</v>
      </c>
      <c r="BA11">
        <f t="shared" si="41"/>
        <v>-1.0032894736842143E-4</v>
      </c>
      <c r="BB11">
        <f t="shared" si="42"/>
        <v>2.5053995680345643E-4</v>
      </c>
      <c r="BC11">
        <f t="shared" si="43"/>
        <v>1.1734578106259536E-4</v>
      </c>
      <c r="BD11">
        <f t="shared" si="44"/>
        <v>-4.0722822081958401E-4</v>
      </c>
      <c r="BE11">
        <f t="shared" si="45"/>
        <v>3.874415497662075E-5</v>
      </c>
      <c r="BF11">
        <f t="shared" si="46"/>
        <v>0</v>
      </c>
      <c r="BG11">
        <f t="shared" si="47"/>
        <v>-1.051370774554174E-4</v>
      </c>
      <c r="BH11">
        <f t="shared" si="48"/>
        <v>-1.963685272360449E-4</v>
      </c>
      <c r="BI11">
        <f t="shared" si="49"/>
        <v>-7.5456166826724815E-5</v>
      </c>
      <c r="BJ11">
        <f t="shared" si="50"/>
        <v>4.6343654962676143E-4</v>
      </c>
      <c r="BK11">
        <f t="shared" si="51"/>
        <v>-9.8424546685601673E-5</v>
      </c>
      <c r="BL11">
        <f t="shared" si="52"/>
        <v>-6.9115047199706542E-4</v>
      </c>
      <c r="BM11">
        <f t="shared" si="53"/>
        <v>3.8807467660443559E-4</v>
      </c>
      <c r="BN11">
        <f t="shared" si="54"/>
        <v>1.7247326664367024E-5</v>
      </c>
      <c r="BO11">
        <f t="shared" si="55"/>
        <v>-3.0681818181818073E-4</v>
      </c>
      <c r="BQ11" t="s">
        <v>9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62"/>
        <v>-8.3121341719623862E-2</v>
      </c>
      <c r="BZ11">
        <f t="shared" si="63"/>
        <v>21</v>
      </c>
      <c r="CA11">
        <f t="shared" si="64"/>
        <v>2</v>
      </c>
      <c r="CB11">
        <f t="shared" si="65"/>
        <v>0.11999999999999997</v>
      </c>
      <c r="CC11">
        <f t="shared" si="66"/>
        <v>0</v>
      </c>
      <c r="CD11">
        <f t="shared" si="67"/>
        <v>1</v>
      </c>
      <c r="CE11">
        <f t="shared" si="68"/>
        <v>0</v>
      </c>
      <c r="CF11">
        <f t="shared" si="69"/>
        <v>0</v>
      </c>
      <c r="CG11">
        <f t="shared" si="70"/>
        <v>0</v>
      </c>
      <c r="CI11">
        <f t="shared" si="71"/>
        <v>0</v>
      </c>
      <c r="CJ11">
        <f t="shared" si="72"/>
        <v>1</v>
      </c>
      <c r="CK11">
        <f t="shared" si="56"/>
        <v>1</v>
      </c>
      <c r="CL11">
        <f t="shared" si="56"/>
        <v>1</v>
      </c>
      <c r="CM11">
        <f t="shared" si="56"/>
        <v>1</v>
      </c>
      <c r="CN11">
        <f t="shared" si="57"/>
        <v>0.2</v>
      </c>
      <c r="CO11">
        <f t="shared" si="58"/>
        <v>0.4</v>
      </c>
      <c r="CP11">
        <f t="shared" si="58"/>
        <v>0.60000000000000009</v>
      </c>
      <c r="CQ11">
        <f t="shared" si="58"/>
        <v>0.8</v>
      </c>
      <c r="CR11">
        <f t="shared" si="58"/>
        <v>1</v>
      </c>
    </row>
    <row r="12" spans="1:96" x14ac:dyDescent="0.25">
      <c r="A12" t="s">
        <v>10</v>
      </c>
      <c r="B12">
        <f>VLOOKUP(CONCATENATE($A12,"_",B$4),assets_m6!$A:$D,4,FALSE)</f>
        <v>3152.79</v>
      </c>
      <c r="C12">
        <f>VLOOKUP(CONCATENATE($A12,"_",C$4),assets_m6!$A:$D,4,FALSE)</f>
        <v>3158.71</v>
      </c>
      <c r="D12">
        <f>VLOOKUP(CONCATENATE($A12,"_",D$4),assets_m6!$A:$D,4,FALSE)</f>
        <v>3228.27</v>
      </c>
      <c r="E12">
        <f>VLOOKUP(CONCATENATE($A12,"_",E$4),assets_m6!$A:$D,4,FALSE)</f>
        <v>3223.79</v>
      </c>
      <c r="F12">
        <f>VLOOKUP(CONCATENATE($A12,"_",F$4),assets_m6!$A:$D,4,FALSE)</f>
        <v>3180.07</v>
      </c>
      <c r="G12">
        <f>VLOOKUP(CONCATENATE($A12,"_",G$4),assets_m6!$A:$D,4,FALSE)</f>
        <v>3065.87</v>
      </c>
      <c r="H12">
        <f>VLOOKUP(CONCATENATE($A12,"_",H$4),assets_m6!$A:$D,4,FALSE)</f>
        <v>3103.34</v>
      </c>
      <c r="I12">
        <f>VLOOKUP(CONCATENATE($A12,"_",I$4),assets_m6!$A:$D,4,FALSE)</f>
        <v>3130.21</v>
      </c>
      <c r="J12">
        <f>VLOOKUP(CONCATENATE($A12,"_",J$4),assets_m6!$A:$D,4,FALSE)</f>
        <v>3162.01</v>
      </c>
      <c r="K12">
        <f>VLOOKUP(CONCATENATE($A12,"_",K$4),assets_m6!$A:$D,4,FALSE)</f>
        <v>3093.05</v>
      </c>
      <c r="L12">
        <f>VLOOKUP(CONCATENATE($A12,"_",L$4),assets_m6!$A:$D,4,FALSE)</f>
        <v>3052.03</v>
      </c>
      <c r="M12" t="e">
        <f>VLOOKUP(CONCATENATE($A12,"_",M$4),assets_m6!$A:$D,4,FALSE)</f>
        <v>#N/A</v>
      </c>
      <c r="N12">
        <f>VLOOKUP(CONCATENATE($A12,"_",N$4),assets_m6!$A:$D,4,FALSE)</f>
        <v>3003.95</v>
      </c>
      <c r="O12">
        <f>VLOOKUP(CONCATENATE($A12,"_",O$4),assets_m6!$A:$D,4,FALSE)</f>
        <v>2896.54</v>
      </c>
      <c r="P12">
        <f>VLOOKUP(CONCATENATE($A12,"_",P$4),assets_m6!$A:$D,4,FALSE)</f>
        <v>3027.16</v>
      </c>
      <c r="Q12">
        <f>VLOOKUP(CONCATENATE($A12,"_",Q$4),assets_m6!$A:$D,4,FALSE)</f>
        <v>3075.77</v>
      </c>
      <c r="R12">
        <f>VLOOKUP(CONCATENATE($A12,"_",R$4),assets_m6!$A:$D,4,FALSE)</f>
        <v>3071.26</v>
      </c>
      <c r="S12">
        <f>VLOOKUP(CONCATENATE($A12,"_",S$4),assets_m6!$A:$D,4,FALSE)</f>
        <v>3022.84</v>
      </c>
      <c r="T12">
        <f>VLOOKUP(CONCATENATE($A12,"_",T$4),assets_m6!$A:$D,4,FALSE)</f>
        <v>3041.05</v>
      </c>
      <c r="U12">
        <f>VLOOKUP(CONCATENATE($A12,"_",U$4),assets_m6!$A:$D,4,FALSE)</f>
        <v>2957.97</v>
      </c>
      <c r="V12">
        <f>VLOOKUP(CONCATENATE($A12,"_",V$4),assets_m6!$A:$D,4,FALSE)</f>
        <v>2912.82</v>
      </c>
      <c r="X12" t="str">
        <f t="shared" si="59"/>
        <v>AMZN</v>
      </c>
      <c r="Y12">
        <f t="shared" si="16"/>
        <v>3152.79</v>
      </c>
      <c r="Z12">
        <f t="shared" si="17"/>
        <v>3158.71</v>
      </c>
      <c r="AA12">
        <f t="shared" si="18"/>
        <v>3228.27</v>
      </c>
      <c r="AB12">
        <f t="shared" si="19"/>
        <v>3223.79</v>
      </c>
      <c r="AC12">
        <f t="shared" si="20"/>
        <v>3180.07</v>
      </c>
      <c r="AD12">
        <f t="shared" si="21"/>
        <v>3065.87</v>
      </c>
      <c r="AE12">
        <f t="shared" si="22"/>
        <v>3103.34</v>
      </c>
      <c r="AF12">
        <f t="shared" si="23"/>
        <v>3130.21</v>
      </c>
      <c r="AG12">
        <f t="shared" si="24"/>
        <v>3162.01</v>
      </c>
      <c r="AH12">
        <f t="shared" si="25"/>
        <v>3093.05</v>
      </c>
      <c r="AI12">
        <f t="shared" si="26"/>
        <v>3052.03</v>
      </c>
      <c r="AJ12">
        <f t="shared" si="27"/>
        <v>3052.03</v>
      </c>
      <c r="AK12">
        <f t="shared" si="28"/>
        <v>3003.95</v>
      </c>
      <c r="AL12">
        <f t="shared" si="29"/>
        <v>2896.54</v>
      </c>
      <c r="AM12">
        <f t="shared" si="30"/>
        <v>3027.16</v>
      </c>
      <c r="AN12">
        <f t="shared" si="31"/>
        <v>3075.77</v>
      </c>
      <c r="AO12">
        <f t="shared" si="32"/>
        <v>3071.26</v>
      </c>
      <c r="AP12">
        <f t="shared" si="33"/>
        <v>3022.84</v>
      </c>
      <c r="AQ12">
        <f t="shared" si="34"/>
        <v>3041.05</v>
      </c>
      <c r="AR12">
        <f t="shared" si="35"/>
        <v>2957.97</v>
      </c>
      <c r="AS12">
        <f t="shared" si="36"/>
        <v>2912.82</v>
      </c>
      <c r="AU12" t="str">
        <f t="shared" si="60"/>
        <v>AMZN</v>
      </c>
      <c r="AV12">
        <f t="shared" si="61"/>
        <v>1.877701971904273E-5</v>
      </c>
      <c r="AW12">
        <f t="shared" si="37"/>
        <v>2.202164807785455E-4</v>
      </c>
      <c r="AX12">
        <f t="shared" si="38"/>
        <v>-1.3877401828223842E-5</v>
      </c>
      <c r="AY12">
        <f t="shared" si="39"/>
        <v>-1.356167740454552E-4</v>
      </c>
      <c r="AZ12">
        <f t="shared" si="40"/>
        <v>-3.5911159188319839E-4</v>
      </c>
      <c r="BA12">
        <f t="shared" si="41"/>
        <v>1.2221653233829307E-4</v>
      </c>
      <c r="BB12">
        <f t="shared" si="42"/>
        <v>8.6584131935269401E-5</v>
      </c>
      <c r="BC12">
        <f t="shared" si="43"/>
        <v>1.0159062810482422E-4</v>
      </c>
      <c r="BD12">
        <f t="shared" si="44"/>
        <v>-2.1808912685285635E-4</v>
      </c>
      <c r="BE12">
        <f t="shared" si="45"/>
        <v>-1.3261990591810667E-4</v>
      </c>
      <c r="BF12">
        <f t="shared" si="46"/>
        <v>0</v>
      </c>
      <c r="BG12">
        <f t="shared" si="47"/>
        <v>-1.5753449343551792E-4</v>
      </c>
      <c r="BH12">
        <f t="shared" si="48"/>
        <v>-3.5756254265217413E-4</v>
      </c>
      <c r="BI12">
        <f t="shared" si="49"/>
        <v>4.5095182528119722E-4</v>
      </c>
      <c r="BJ12">
        <f t="shared" si="50"/>
        <v>1.6057955311248872E-4</v>
      </c>
      <c r="BK12">
        <f t="shared" si="51"/>
        <v>-1.4662994957359502E-5</v>
      </c>
      <c r="BL12">
        <f t="shared" si="52"/>
        <v>-1.576551643299495E-4</v>
      </c>
      <c r="BM12">
        <f t="shared" si="53"/>
        <v>6.0241362427386288E-5</v>
      </c>
      <c r="BN12">
        <f t="shared" si="54"/>
        <v>-2.7319511352986758E-4</v>
      </c>
      <c r="BO12">
        <f t="shared" si="55"/>
        <v>-1.5263846489315186E-4</v>
      </c>
      <c r="BQ12" t="s">
        <v>10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62"/>
        <v>-7.6113537533422718E-2</v>
      </c>
      <c r="BZ12">
        <f t="shared" si="63"/>
        <v>26</v>
      </c>
      <c r="CA12">
        <f t="shared" si="64"/>
        <v>2</v>
      </c>
      <c r="CB12">
        <f t="shared" si="65"/>
        <v>0.11999999999999997</v>
      </c>
      <c r="CC12">
        <f t="shared" si="66"/>
        <v>0</v>
      </c>
      <c r="CD12">
        <f t="shared" si="67"/>
        <v>1</v>
      </c>
      <c r="CE12">
        <f t="shared" si="68"/>
        <v>0</v>
      </c>
      <c r="CF12">
        <f t="shared" si="69"/>
        <v>0</v>
      </c>
      <c r="CG12">
        <f t="shared" si="70"/>
        <v>0</v>
      </c>
      <c r="CI12">
        <f t="shared" si="71"/>
        <v>0</v>
      </c>
      <c r="CJ12">
        <f t="shared" si="72"/>
        <v>1</v>
      </c>
      <c r="CK12">
        <f t="shared" si="56"/>
        <v>1</v>
      </c>
      <c r="CL12">
        <f t="shared" si="56"/>
        <v>1</v>
      </c>
      <c r="CM12">
        <f t="shared" si="56"/>
        <v>1</v>
      </c>
      <c r="CN12">
        <f t="shared" si="57"/>
        <v>0.2</v>
      </c>
      <c r="CO12">
        <f t="shared" si="58"/>
        <v>0.4</v>
      </c>
      <c r="CP12">
        <f t="shared" si="58"/>
        <v>0.60000000000000009</v>
      </c>
      <c r="CQ12">
        <f t="shared" si="58"/>
        <v>0.8</v>
      </c>
      <c r="CR12">
        <f t="shared" si="58"/>
        <v>1</v>
      </c>
    </row>
    <row r="13" spans="1:96" x14ac:dyDescent="0.25">
      <c r="A13" t="s">
        <v>11</v>
      </c>
      <c r="B13">
        <f>VLOOKUP(CONCATENATE($A13,"_",B$4),assets_m6!$A:$D,4,FALSE)</f>
        <v>247.3</v>
      </c>
      <c r="C13">
        <f>VLOOKUP(CONCATENATE($A13,"_",C$4),assets_m6!$A:$D,4,FALSE)</f>
        <v>244.37</v>
      </c>
      <c r="D13">
        <f>VLOOKUP(CONCATENATE($A13,"_",D$4),assets_m6!$A:$D,4,FALSE)</f>
        <v>240.49</v>
      </c>
      <c r="E13">
        <f>VLOOKUP(CONCATENATE($A13,"_",E$4),assets_m6!$A:$D,4,FALSE)</f>
        <v>248.75</v>
      </c>
      <c r="F13">
        <f>VLOOKUP(CONCATENATE($A13,"_",F$4),assets_m6!$A:$D,4,FALSE)</f>
        <v>242</v>
      </c>
      <c r="G13">
        <f>VLOOKUP(CONCATENATE($A13,"_",G$4),assets_m6!$A:$D,4,FALSE)</f>
        <v>240.67</v>
      </c>
      <c r="H13">
        <f>VLOOKUP(CONCATENATE($A13,"_",H$4),assets_m6!$A:$D,4,FALSE)</f>
        <v>238.15</v>
      </c>
      <c r="I13">
        <f>VLOOKUP(CONCATENATE($A13,"_",I$4),assets_m6!$A:$D,4,FALSE)</f>
        <v>239.96</v>
      </c>
      <c r="J13">
        <f>VLOOKUP(CONCATENATE($A13,"_",J$4),assets_m6!$A:$D,4,FALSE)</f>
        <v>239.87</v>
      </c>
      <c r="K13">
        <f>VLOOKUP(CONCATENATE($A13,"_",K$4),assets_m6!$A:$D,4,FALSE)</f>
        <v>236.14</v>
      </c>
      <c r="L13">
        <f>VLOOKUP(CONCATENATE($A13,"_",L$4),assets_m6!$A:$D,4,FALSE)</f>
        <v>235.09</v>
      </c>
      <c r="M13" t="e">
        <f>VLOOKUP(CONCATENATE($A13,"_",M$4),assets_m6!$A:$D,4,FALSE)</f>
        <v>#N/A</v>
      </c>
      <c r="N13">
        <f>VLOOKUP(CONCATENATE($A13,"_",N$4),assets_m6!$A:$D,4,FALSE)</f>
        <v>236.25</v>
      </c>
      <c r="O13">
        <f>VLOOKUP(CONCATENATE($A13,"_",O$4),assets_m6!$A:$D,4,FALSE)</f>
        <v>234.38</v>
      </c>
      <c r="P13">
        <f>VLOOKUP(CONCATENATE($A13,"_",P$4),assets_m6!$A:$D,4,FALSE)</f>
        <v>236.37</v>
      </c>
      <c r="Q13">
        <f>VLOOKUP(CONCATENATE($A13,"_",Q$4),assets_m6!$A:$D,4,FALSE)</f>
        <v>244.05</v>
      </c>
      <c r="R13">
        <f>VLOOKUP(CONCATENATE($A13,"_",R$4),assets_m6!$A:$D,4,FALSE)</f>
        <v>238.59</v>
      </c>
      <c r="S13">
        <f>VLOOKUP(CONCATENATE($A13,"_",S$4),assets_m6!$A:$D,4,FALSE)</f>
        <v>234.18</v>
      </c>
      <c r="T13">
        <f>VLOOKUP(CONCATENATE($A13,"_",T$4),assets_m6!$A:$D,4,FALSE)</f>
        <v>240.68</v>
      </c>
      <c r="U13">
        <f>VLOOKUP(CONCATENATE($A13,"_",U$4),assets_m6!$A:$D,4,FALSE)</f>
        <v>243.1</v>
      </c>
      <c r="V13">
        <f>VLOOKUP(CONCATENATE($A13,"_",V$4),assets_m6!$A:$D,4,FALSE)</f>
        <v>247.34</v>
      </c>
      <c r="X13" t="str">
        <f t="shared" si="59"/>
        <v>AVB</v>
      </c>
      <c r="Y13">
        <f t="shared" si="16"/>
        <v>247.3</v>
      </c>
      <c r="Z13">
        <f t="shared" si="17"/>
        <v>244.37</v>
      </c>
      <c r="AA13">
        <f t="shared" si="18"/>
        <v>240.49</v>
      </c>
      <c r="AB13">
        <f t="shared" si="19"/>
        <v>248.75</v>
      </c>
      <c r="AC13">
        <f t="shared" si="20"/>
        <v>242</v>
      </c>
      <c r="AD13">
        <f t="shared" si="21"/>
        <v>240.67</v>
      </c>
      <c r="AE13">
        <f t="shared" si="22"/>
        <v>238.15</v>
      </c>
      <c r="AF13">
        <f t="shared" si="23"/>
        <v>239.96</v>
      </c>
      <c r="AG13">
        <f t="shared" si="24"/>
        <v>239.87</v>
      </c>
      <c r="AH13">
        <f t="shared" si="25"/>
        <v>236.14</v>
      </c>
      <c r="AI13">
        <f t="shared" si="26"/>
        <v>235.09</v>
      </c>
      <c r="AJ13">
        <f t="shared" si="27"/>
        <v>235.09</v>
      </c>
      <c r="AK13">
        <f t="shared" si="28"/>
        <v>236.25</v>
      </c>
      <c r="AL13">
        <f t="shared" si="29"/>
        <v>234.38</v>
      </c>
      <c r="AM13">
        <f t="shared" si="30"/>
        <v>236.37</v>
      </c>
      <c r="AN13">
        <f t="shared" si="31"/>
        <v>244.05</v>
      </c>
      <c r="AO13">
        <f t="shared" si="32"/>
        <v>238.59</v>
      </c>
      <c r="AP13">
        <f t="shared" si="33"/>
        <v>234.18</v>
      </c>
      <c r="AQ13">
        <f t="shared" si="34"/>
        <v>240.68</v>
      </c>
      <c r="AR13">
        <f t="shared" si="35"/>
        <v>243.1</v>
      </c>
      <c r="AS13">
        <f t="shared" si="36"/>
        <v>247.34</v>
      </c>
      <c r="AU13" t="str">
        <f t="shared" si="60"/>
        <v>AVB</v>
      </c>
      <c r="AV13">
        <f t="shared" si="61"/>
        <v>-1.1847957945814827E-4</v>
      </c>
      <c r="AW13">
        <f t="shared" si="37"/>
        <v>-1.587756271228054E-4</v>
      </c>
      <c r="AX13">
        <f t="shared" si="38"/>
        <v>3.4346542475778579E-4</v>
      </c>
      <c r="AY13">
        <f t="shared" si="39"/>
        <v>-2.7135678391959801E-4</v>
      </c>
      <c r="AZ13">
        <f t="shared" si="40"/>
        <v>-5.4958677685950933E-5</v>
      </c>
      <c r="BA13">
        <f t="shared" si="41"/>
        <v>-1.0470769102920938E-4</v>
      </c>
      <c r="BB13">
        <f t="shared" si="42"/>
        <v>7.6002519420533367E-5</v>
      </c>
      <c r="BC13">
        <f t="shared" si="43"/>
        <v>-3.7506251041841726E-6</v>
      </c>
      <c r="BD13">
        <f t="shared" si="44"/>
        <v>-1.5550089631884012E-4</v>
      </c>
      <c r="BE13">
        <f t="shared" si="45"/>
        <v>-4.4465147793680996E-5</v>
      </c>
      <c r="BF13">
        <f t="shared" si="46"/>
        <v>0</v>
      </c>
      <c r="BG13">
        <f t="shared" si="47"/>
        <v>4.9342804883236066E-5</v>
      </c>
      <c r="BH13">
        <f t="shared" si="48"/>
        <v>-7.9153439153439354E-5</v>
      </c>
      <c r="BI13">
        <f t="shared" si="49"/>
        <v>8.4904855363085983E-5</v>
      </c>
      <c r="BJ13">
        <f t="shared" si="50"/>
        <v>3.24914329229598E-4</v>
      </c>
      <c r="BK13">
        <f t="shared" si="51"/>
        <v>-2.2372464658881408E-4</v>
      </c>
      <c r="BL13">
        <f t="shared" si="52"/>
        <v>-1.8483591097698967E-4</v>
      </c>
      <c r="BM13">
        <f t="shared" si="53"/>
        <v>2.7756426680331371E-4</v>
      </c>
      <c r="BN13">
        <f t="shared" si="54"/>
        <v>1.0054844606946931E-4</v>
      </c>
      <c r="BO13">
        <f t="shared" si="55"/>
        <v>1.7441382147264539E-4</v>
      </c>
      <c r="BQ13" t="s">
        <v>11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62"/>
        <v>1.6174686615443606E-4</v>
      </c>
      <c r="BZ13">
        <f t="shared" si="63"/>
        <v>67</v>
      </c>
      <c r="CA13">
        <f t="shared" si="64"/>
        <v>4</v>
      </c>
      <c r="CB13">
        <f t="shared" si="65"/>
        <v>0.12000000000000002</v>
      </c>
      <c r="CC13">
        <f t="shared" si="66"/>
        <v>0</v>
      </c>
      <c r="CD13">
        <f t="shared" si="67"/>
        <v>0</v>
      </c>
      <c r="CE13">
        <f t="shared" si="68"/>
        <v>0</v>
      </c>
      <c r="CF13">
        <f t="shared" si="69"/>
        <v>1</v>
      </c>
      <c r="CG13">
        <f t="shared" si="70"/>
        <v>0</v>
      </c>
      <c r="CI13">
        <f t="shared" si="71"/>
        <v>0</v>
      </c>
      <c r="CJ13">
        <f t="shared" si="72"/>
        <v>0</v>
      </c>
      <c r="CK13">
        <f t="shared" si="56"/>
        <v>0</v>
      </c>
      <c r="CL13">
        <f t="shared" si="56"/>
        <v>1</v>
      </c>
      <c r="CM13">
        <f t="shared" si="56"/>
        <v>1</v>
      </c>
      <c r="CN13">
        <f t="shared" si="57"/>
        <v>0.2</v>
      </c>
      <c r="CO13">
        <f t="shared" si="58"/>
        <v>0.4</v>
      </c>
      <c r="CP13">
        <f t="shared" si="58"/>
        <v>0.60000000000000009</v>
      </c>
      <c r="CQ13">
        <f t="shared" si="58"/>
        <v>0.8</v>
      </c>
      <c r="CR13">
        <f t="shared" si="58"/>
        <v>1</v>
      </c>
    </row>
    <row r="14" spans="1:96" x14ac:dyDescent="0.25">
      <c r="A14" t="s">
        <v>12</v>
      </c>
      <c r="B14">
        <f>VLOOKUP(CONCATENATE($A14,"_",B$4),assets_m6!$A:$D,4,FALSE)</f>
        <v>188.57900000000001</v>
      </c>
      <c r="C14">
        <f>VLOOKUP(CONCATENATE($A14,"_",C$4),assets_m6!$A:$D,4,FALSE)</f>
        <v>180.77</v>
      </c>
      <c r="D14">
        <f>VLOOKUP(CONCATENATE($A14,"_",D$4),assets_m6!$A:$D,4,FALSE)</f>
        <v>183.62899999999999</v>
      </c>
      <c r="E14">
        <f>VLOOKUP(CONCATENATE($A14,"_",E$4),assets_m6!$A:$D,4,FALSE)</f>
        <v>188.101</v>
      </c>
      <c r="F14">
        <f>VLOOKUP(CONCATENATE($A14,"_",F$4),assets_m6!$A:$D,4,FALSE)</f>
        <v>186.01900000000001</v>
      </c>
      <c r="G14">
        <f>VLOOKUP(CONCATENATE($A14,"_",G$4),assets_m6!$A:$D,4,FALSE)</f>
        <v>182.78200000000001</v>
      </c>
      <c r="H14">
        <f>VLOOKUP(CONCATENATE($A14,"_",H$4),assets_m6!$A:$D,4,FALSE)</f>
        <v>181.078</v>
      </c>
      <c r="I14">
        <f>VLOOKUP(CONCATENATE($A14,"_",I$4),assets_m6!$A:$D,4,FALSE)</f>
        <v>183.858</v>
      </c>
      <c r="J14">
        <f>VLOOKUP(CONCATENATE($A14,"_",J$4),assets_m6!$A:$D,4,FALSE)</f>
        <v>183.95699999999999</v>
      </c>
      <c r="K14">
        <f>VLOOKUP(CONCATENATE($A14,"_",K$4),assets_m6!$A:$D,4,FALSE)</f>
        <v>181.995</v>
      </c>
      <c r="L14">
        <f>VLOOKUP(CONCATENATE($A14,"_",L$4),assets_m6!$A:$D,4,FALSE)</f>
        <v>180.172</v>
      </c>
      <c r="M14" t="e">
        <f>VLOOKUP(CONCATENATE($A14,"_",M$4),assets_m6!$A:$D,4,FALSE)</f>
        <v>#N/A</v>
      </c>
      <c r="N14">
        <f>VLOOKUP(CONCATENATE($A14,"_",N$4),assets_m6!$A:$D,4,FALSE)</f>
        <v>177.78100000000001</v>
      </c>
      <c r="O14">
        <f>VLOOKUP(CONCATENATE($A14,"_",O$4),assets_m6!$A:$D,4,FALSE)</f>
        <v>174.26499999999999</v>
      </c>
      <c r="P14">
        <f>VLOOKUP(CONCATENATE($A14,"_",P$4),assets_m6!$A:$D,4,FALSE)</f>
        <v>173.607</v>
      </c>
      <c r="Q14">
        <f>VLOOKUP(CONCATENATE($A14,"_",Q$4),assets_m6!$A:$D,4,FALSE)</f>
        <v>179.624</v>
      </c>
      <c r="R14">
        <f>VLOOKUP(CONCATENATE($A14,"_",R$4),assets_m6!$A:$D,4,FALSE)</f>
        <v>175.52</v>
      </c>
      <c r="S14">
        <f>VLOOKUP(CONCATENATE($A14,"_",S$4),assets_m6!$A:$D,4,FALSE)</f>
        <v>166.94</v>
      </c>
      <c r="T14">
        <f>VLOOKUP(CONCATENATE($A14,"_",T$4),assets_m6!$A:$D,4,FALSE)</f>
        <v>171.99</v>
      </c>
      <c r="U14">
        <f>VLOOKUP(CONCATENATE($A14,"_",U$4),assets_m6!$A:$D,4,FALSE)</f>
        <v>171.36</v>
      </c>
      <c r="V14">
        <f>VLOOKUP(CONCATENATE($A14,"_",V$4),assets_m6!$A:$D,4,FALSE)</f>
        <v>167.59</v>
      </c>
      <c r="X14" t="str">
        <f t="shared" si="59"/>
        <v>AVY</v>
      </c>
      <c r="Y14">
        <f t="shared" si="16"/>
        <v>188.57900000000001</v>
      </c>
      <c r="Z14">
        <f t="shared" si="17"/>
        <v>180.77</v>
      </c>
      <c r="AA14">
        <f t="shared" si="18"/>
        <v>183.62899999999999</v>
      </c>
      <c r="AB14">
        <f t="shared" si="19"/>
        <v>188.101</v>
      </c>
      <c r="AC14">
        <f t="shared" si="20"/>
        <v>186.01900000000001</v>
      </c>
      <c r="AD14">
        <f t="shared" si="21"/>
        <v>182.78200000000001</v>
      </c>
      <c r="AE14">
        <f t="shared" si="22"/>
        <v>181.078</v>
      </c>
      <c r="AF14">
        <f t="shared" si="23"/>
        <v>183.858</v>
      </c>
      <c r="AG14">
        <f t="shared" si="24"/>
        <v>183.95699999999999</v>
      </c>
      <c r="AH14">
        <f t="shared" si="25"/>
        <v>181.995</v>
      </c>
      <c r="AI14">
        <f t="shared" si="26"/>
        <v>180.172</v>
      </c>
      <c r="AJ14">
        <f t="shared" si="27"/>
        <v>180.172</v>
      </c>
      <c r="AK14">
        <f t="shared" si="28"/>
        <v>177.78100000000001</v>
      </c>
      <c r="AL14">
        <f t="shared" si="29"/>
        <v>174.26499999999999</v>
      </c>
      <c r="AM14">
        <f t="shared" si="30"/>
        <v>173.607</v>
      </c>
      <c r="AN14">
        <f t="shared" si="31"/>
        <v>179.624</v>
      </c>
      <c r="AO14">
        <f t="shared" si="32"/>
        <v>175.52</v>
      </c>
      <c r="AP14">
        <f t="shared" si="33"/>
        <v>166.94</v>
      </c>
      <c r="AQ14">
        <f t="shared" si="34"/>
        <v>171.99</v>
      </c>
      <c r="AR14">
        <f t="shared" si="35"/>
        <v>171.36</v>
      </c>
      <c r="AS14">
        <f t="shared" si="36"/>
        <v>167.59</v>
      </c>
      <c r="AU14" t="str">
        <f t="shared" si="60"/>
        <v>AVY</v>
      </c>
      <c r="AV14">
        <f t="shared" si="61"/>
        <v>-4.1409700974127543E-4</v>
      </c>
      <c r="AW14">
        <f t="shared" si="37"/>
        <v>1.5815677380096147E-4</v>
      </c>
      <c r="AX14">
        <f t="shared" si="38"/>
        <v>2.4353451796829524E-4</v>
      </c>
      <c r="AY14">
        <f t="shared" si="39"/>
        <v>-1.1068521698449203E-4</v>
      </c>
      <c r="AZ14">
        <f t="shared" si="40"/>
        <v>-1.7401448239158336E-4</v>
      </c>
      <c r="BA14">
        <f t="shared" si="41"/>
        <v>-9.3225809981289617E-5</v>
      </c>
      <c r="BB14">
        <f t="shared" si="42"/>
        <v>1.5352500027612415E-4</v>
      </c>
      <c r="BC14">
        <f t="shared" si="43"/>
        <v>5.3845902816298197E-6</v>
      </c>
      <c r="BD14">
        <f t="shared" si="44"/>
        <v>-1.0665535967644554E-4</v>
      </c>
      <c r="BE14">
        <f t="shared" si="45"/>
        <v>-1.0016758702162188E-4</v>
      </c>
      <c r="BF14">
        <f t="shared" si="46"/>
        <v>0</v>
      </c>
      <c r="BG14">
        <f t="shared" si="47"/>
        <v>-1.3270652487622889E-4</v>
      </c>
      <c r="BH14">
        <f t="shared" si="48"/>
        <v>-1.977714153930971E-4</v>
      </c>
      <c r="BI14">
        <f t="shared" si="49"/>
        <v>-3.7758586061457387E-5</v>
      </c>
      <c r="BJ14">
        <f t="shared" si="50"/>
        <v>3.4658740718980204E-4</v>
      </c>
      <c r="BK14">
        <f t="shared" si="51"/>
        <v>-2.2847726361733314E-4</v>
      </c>
      <c r="BL14">
        <f t="shared" si="52"/>
        <v>-4.8883318140382928E-4</v>
      </c>
      <c r="BM14">
        <f t="shared" si="53"/>
        <v>3.0250389361447297E-4</v>
      </c>
      <c r="BN14">
        <f t="shared" si="54"/>
        <v>-3.6630036630036366E-5</v>
      </c>
      <c r="BO14">
        <f t="shared" si="55"/>
        <v>-2.2000466853408087E-4</v>
      </c>
      <c r="BQ14" t="s">
        <v>12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62"/>
        <v>-0.11130083413317497</v>
      </c>
      <c r="BZ14">
        <f t="shared" si="63"/>
        <v>9</v>
      </c>
      <c r="CA14">
        <f t="shared" si="64"/>
        <v>1</v>
      </c>
      <c r="CB14">
        <f t="shared" si="65"/>
        <v>0.24</v>
      </c>
      <c r="CC14">
        <f t="shared" si="66"/>
        <v>1</v>
      </c>
      <c r="CD14">
        <f t="shared" si="67"/>
        <v>0</v>
      </c>
      <c r="CE14">
        <f t="shared" si="68"/>
        <v>0</v>
      </c>
      <c r="CF14">
        <f t="shared" si="69"/>
        <v>0</v>
      </c>
      <c r="CG14">
        <f t="shared" si="70"/>
        <v>0</v>
      </c>
      <c r="CI14">
        <f t="shared" si="71"/>
        <v>1</v>
      </c>
      <c r="CJ14">
        <f t="shared" si="72"/>
        <v>1</v>
      </c>
      <c r="CK14">
        <f t="shared" si="56"/>
        <v>1</v>
      </c>
      <c r="CL14">
        <f t="shared" si="56"/>
        <v>1</v>
      </c>
      <c r="CM14">
        <f t="shared" si="56"/>
        <v>1</v>
      </c>
      <c r="CN14">
        <f t="shared" si="57"/>
        <v>0.2</v>
      </c>
      <c r="CO14">
        <f t="shared" si="58"/>
        <v>0.4</v>
      </c>
      <c r="CP14">
        <f t="shared" si="58"/>
        <v>0.60000000000000009</v>
      </c>
      <c r="CQ14">
        <f t="shared" si="58"/>
        <v>0.8</v>
      </c>
      <c r="CR14">
        <f t="shared" si="58"/>
        <v>1</v>
      </c>
    </row>
    <row r="15" spans="1:96" x14ac:dyDescent="0.25">
      <c r="A15" t="s">
        <v>13</v>
      </c>
      <c r="B15">
        <f>VLOOKUP(CONCATENATE($A15,"_",B$4),assets_m6!$A:$D,4,FALSE)</f>
        <v>185.85</v>
      </c>
      <c r="C15">
        <f>VLOOKUP(CONCATENATE($A15,"_",C$4),assets_m6!$A:$D,4,FALSE)</f>
        <v>187.87</v>
      </c>
      <c r="D15">
        <f>VLOOKUP(CONCATENATE($A15,"_",D$4),assets_m6!$A:$D,4,FALSE)</f>
        <v>194</v>
      </c>
      <c r="E15">
        <f>VLOOKUP(CONCATENATE($A15,"_",E$4),assets_m6!$A:$D,4,FALSE)</f>
        <v>196.4</v>
      </c>
      <c r="F15">
        <f>VLOOKUP(CONCATENATE($A15,"_",F$4),assets_m6!$A:$D,4,FALSE)</f>
        <v>195.51</v>
      </c>
      <c r="G15">
        <f>VLOOKUP(CONCATENATE($A15,"_",G$4),assets_m6!$A:$D,4,FALSE)</f>
        <v>191.81</v>
      </c>
      <c r="H15">
        <f>VLOOKUP(CONCATENATE($A15,"_",H$4),assets_m6!$A:$D,4,FALSE)</f>
        <v>192.35</v>
      </c>
      <c r="I15">
        <f>VLOOKUP(CONCATENATE($A15,"_",I$4),assets_m6!$A:$D,4,FALSE)</f>
        <v>197.98</v>
      </c>
      <c r="J15">
        <f>VLOOKUP(CONCATENATE($A15,"_",J$4),assets_m6!$A:$D,4,FALSE)</f>
        <v>198.38</v>
      </c>
      <c r="K15">
        <f>VLOOKUP(CONCATENATE($A15,"_",K$4),assets_m6!$A:$D,4,FALSE)</f>
        <v>195.71</v>
      </c>
      <c r="L15">
        <f>VLOOKUP(CONCATENATE($A15,"_",L$4),assets_m6!$A:$D,4,FALSE)</f>
        <v>194.88</v>
      </c>
      <c r="M15" t="e">
        <f>VLOOKUP(CONCATENATE($A15,"_",M$4),assets_m6!$A:$D,4,FALSE)</f>
        <v>#N/A</v>
      </c>
      <c r="N15">
        <f>VLOOKUP(CONCATENATE($A15,"_",N$4),assets_m6!$A:$D,4,FALSE)</f>
        <v>192.44</v>
      </c>
      <c r="O15">
        <f>VLOOKUP(CONCATENATE($A15,"_",O$4),assets_m6!$A:$D,4,FALSE)</f>
        <v>188.95</v>
      </c>
      <c r="P15">
        <f>VLOOKUP(CONCATENATE($A15,"_",P$4),assets_m6!$A:$D,4,FALSE)</f>
        <v>188.35</v>
      </c>
      <c r="Q15">
        <f>VLOOKUP(CONCATENATE($A15,"_",Q$4),assets_m6!$A:$D,4,FALSE)</f>
        <v>193.71</v>
      </c>
      <c r="R15">
        <f>VLOOKUP(CONCATENATE($A15,"_",R$4),assets_m6!$A:$D,4,FALSE)</f>
        <v>194.54</v>
      </c>
      <c r="S15">
        <f>VLOOKUP(CONCATENATE($A15,"_",S$4),assets_m6!$A:$D,4,FALSE)</f>
        <v>178.06</v>
      </c>
      <c r="T15">
        <f>VLOOKUP(CONCATENATE($A15,"_",T$4),assets_m6!$A:$D,4,FALSE)</f>
        <v>180.31</v>
      </c>
      <c r="U15">
        <f>VLOOKUP(CONCATENATE($A15,"_",U$4),assets_m6!$A:$D,4,FALSE)</f>
        <v>179.89</v>
      </c>
      <c r="V15">
        <f>VLOOKUP(CONCATENATE($A15,"_",V$4),assets_m6!$A:$D,4,FALSE)</f>
        <v>172.95</v>
      </c>
      <c r="X15" t="str">
        <f t="shared" si="59"/>
        <v>AXP</v>
      </c>
      <c r="Y15">
        <f t="shared" si="16"/>
        <v>185.85</v>
      </c>
      <c r="Z15">
        <f t="shared" si="17"/>
        <v>187.87</v>
      </c>
      <c r="AA15">
        <f t="shared" si="18"/>
        <v>194</v>
      </c>
      <c r="AB15">
        <f t="shared" si="19"/>
        <v>196.4</v>
      </c>
      <c r="AC15">
        <f t="shared" si="20"/>
        <v>195.51</v>
      </c>
      <c r="AD15">
        <f t="shared" si="21"/>
        <v>191.81</v>
      </c>
      <c r="AE15">
        <f t="shared" si="22"/>
        <v>192.35</v>
      </c>
      <c r="AF15">
        <f t="shared" si="23"/>
        <v>197.98</v>
      </c>
      <c r="AG15">
        <f t="shared" si="24"/>
        <v>198.38</v>
      </c>
      <c r="AH15">
        <f t="shared" si="25"/>
        <v>195.71</v>
      </c>
      <c r="AI15">
        <f t="shared" si="26"/>
        <v>194.88</v>
      </c>
      <c r="AJ15">
        <f t="shared" si="27"/>
        <v>194.88</v>
      </c>
      <c r="AK15">
        <f t="shared" si="28"/>
        <v>192.44</v>
      </c>
      <c r="AL15">
        <f t="shared" si="29"/>
        <v>188.95</v>
      </c>
      <c r="AM15">
        <f t="shared" si="30"/>
        <v>188.35</v>
      </c>
      <c r="AN15">
        <f t="shared" si="31"/>
        <v>193.71</v>
      </c>
      <c r="AO15">
        <f t="shared" si="32"/>
        <v>194.54</v>
      </c>
      <c r="AP15">
        <f t="shared" si="33"/>
        <v>178.06</v>
      </c>
      <c r="AQ15">
        <f t="shared" si="34"/>
        <v>180.31</v>
      </c>
      <c r="AR15">
        <f t="shared" si="35"/>
        <v>179.89</v>
      </c>
      <c r="AS15">
        <f t="shared" si="36"/>
        <v>172.95</v>
      </c>
      <c r="AU15" t="str">
        <f t="shared" si="60"/>
        <v>AXP</v>
      </c>
      <c r="AV15">
        <f t="shared" si="61"/>
        <v>1.0868980360505841E-4</v>
      </c>
      <c r="AW15">
        <f t="shared" si="37"/>
        <v>3.2628945547453001E-4</v>
      </c>
      <c r="AX15">
        <f t="shared" si="38"/>
        <v>1.2371134020618585E-4</v>
      </c>
      <c r="AY15">
        <f t="shared" si="39"/>
        <v>-4.5315682281059811E-5</v>
      </c>
      <c r="AZ15">
        <f t="shared" si="40"/>
        <v>-1.8924863178353991E-4</v>
      </c>
      <c r="BA15">
        <f t="shared" si="41"/>
        <v>2.8152859600646059E-5</v>
      </c>
      <c r="BB15">
        <f t="shared" si="42"/>
        <v>2.9269560696646715E-4</v>
      </c>
      <c r="BC15">
        <f t="shared" si="43"/>
        <v>2.0204061016264559E-5</v>
      </c>
      <c r="BD15">
        <f t="shared" si="44"/>
        <v>-1.3459018046173949E-4</v>
      </c>
      <c r="BE15">
        <f t="shared" si="45"/>
        <v>-4.2409687803383191E-5</v>
      </c>
      <c r="BF15">
        <f t="shared" si="46"/>
        <v>0</v>
      </c>
      <c r="BG15">
        <f t="shared" si="47"/>
        <v>-1.2520525451559922E-4</v>
      </c>
      <c r="BH15">
        <f t="shared" si="48"/>
        <v>-1.8135522760340933E-4</v>
      </c>
      <c r="BI15">
        <f t="shared" si="49"/>
        <v>-3.1754432389520735E-5</v>
      </c>
      <c r="BJ15">
        <f t="shared" si="50"/>
        <v>2.8457658614281997E-4</v>
      </c>
      <c r="BK15">
        <f t="shared" si="51"/>
        <v>4.2847555624386146E-5</v>
      </c>
      <c r="BL15">
        <f t="shared" si="52"/>
        <v>-8.4712655495013827E-4</v>
      </c>
      <c r="BM15">
        <f t="shared" si="53"/>
        <v>1.2636190048298326E-4</v>
      </c>
      <c r="BN15">
        <f t="shared" si="54"/>
        <v>-2.329321723698164E-5</v>
      </c>
      <c r="BO15">
        <f t="shared" si="55"/>
        <v>-3.8579131691589296E-4</v>
      </c>
      <c r="BQ15" t="s">
        <v>13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62"/>
        <v>-6.9410815173527068E-2</v>
      </c>
      <c r="BZ15">
        <f t="shared" si="63"/>
        <v>31</v>
      </c>
      <c r="CA15">
        <f t="shared" si="64"/>
        <v>2</v>
      </c>
      <c r="CB15">
        <f t="shared" si="65"/>
        <v>0.11999999999999997</v>
      </c>
      <c r="CC15">
        <f t="shared" si="66"/>
        <v>0</v>
      </c>
      <c r="CD15">
        <f t="shared" si="67"/>
        <v>1</v>
      </c>
      <c r="CE15">
        <f t="shared" si="68"/>
        <v>0</v>
      </c>
      <c r="CF15">
        <f t="shared" si="69"/>
        <v>0</v>
      </c>
      <c r="CG15">
        <f t="shared" si="70"/>
        <v>0</v>
      </c>
      <c r="CI15">
        <f t="shared" si="71"/>
        <v>0</v>
      </c>
      <c r="CJ15">
        <f t="shared" si="72"/>
        <v>1</v>
      </c>
      <c r="CK15">
        <f t="shared" si="56"/>
        <v>1</v>
      </c>
      <c r="CL15">
        <f t="shared" si="56"/>
        <v>1</v>
      </c>
      <c r="CM15">
        <f t="shared" si="56"/>
        <v>1</v>
      </c>
      <c r="CN15">
        <f t="shared" si="57"/>
        <v>0.2</v>
      </c>
      <c r="CO15">
        <f t="shared" si="58"/>
        <v>0.4</v>
      </c>
      <c r="CP15">
        <f t="shared" si="58"/>
        <v>0.60000000000000009</v>
      </c>
      <c r="CQ15">
        <f t="shared" si="58"/>
        <v>0.8</v>
      </c>
      <c r="CR15">
        <f t="shared" si="58"/>
        <v>1</v>
      </c>
    </row>
    <row r="16" spans="1:96" x14ac:dyDescent="0.25">
      <c r="A16" t="s">
        <v>14</v>
      </c>
      <c r="B16">
        <f>VLOOKUP(CONCATENATE($A16,"_",B$4),assets_m6!$A:$D,4,FALSE)</f>
        <v>268.85000000000002</v>
      </c>
      <c r="C16">
        <f>VLOOKUP(CONCATENATE($A16,"_",C$4),assets_m6!$A:$D,4,FALSE)</f>
        <v>269.27</v>
      </c>
      <c r="D16">
        <f>VLOOKUP(CONCATENATE($A16,"_",D$4),assets_m6!$A:$D,4,FALSE)</f>
        <v>276.49</v>
      </c>
      <c r="E16">
        <f>VLOOKUP(CONCATENATE($A16,"_",E$4),assets_m6!$A:$D,4,FALSE)</f>
        <v>277.24</v>
      </c>
      <c r="F16">
        <f>VLOOKUP(CONCATENATE($A16,"_",F$4),assets_m6!$A:$D,4,FALSE)</f>
        <v>271.94</v>
      </c>
      <c r="G16">
        <f>VLOOKUP(CONCATENATE($A16,"_",G$4),assets_m6!$A:$D,4,FALSE)</f>
        <v>269.98</v>
      </c>
      <c r="H16">
        <f>VLOOKUP(CONCATENATE($A16,"_",H$4),assets_m6!$A:$D,4,FALSE)</f>
        <v>268.89999999999998</v>
      </c>
      <c r="I16">
        <f>VLOOKUP(CONCATENATE($A16,"_",I$4),assets_m6!$A:$D,4,FALSE)</f>
        <v>271.14999999999998</v>
      </c>
      <c r="J16">
        <f>VLOOKUP(CONCATENATE($A16,"_",J$4),assets_m6!$A:$D,4,FALSE)</f>
        <v>271.13</v>
      </c>
      <c r="K16">
        <f>VLOOKUP(CONCATENATE($A16,"_",K$4),assets_m6!$A:$D,4,FALSE)</f>
        <v>266.14999999999998</v>
      </c>
      <c r="L16">
        <f>VLOOKUP(CONCATENATE($A16,"_",L$4),assets_m6!$A:$D,4,FALSE)</f>
        <v>264.04000000000002</v>
      </c>
      <c r="M16" t="e">
        <f>VLOOKUP(CONCATENATE($A16,"_",M$4),assets_m6!$A:$D,4,FALSE)</f>
        <v>#N/A</v>
      </c>
      <c r="N16">
        <f>VLOOKUP(CONCATENATE($A16,"_",N$4),assets_m6!$A:$D,4,FALSE)</f>
        <v>264.16000000000003</v>
      </c>
      <c r="O16">
        <f>VLOOKUP(CONCATENATE($A16,"_",O$4),assets_m6!$A:$D,4,FALSE)</f>
        <v>268.66000000000003</v>
      </c>
      <c r="P16">
        <f>VLOOKUP(CONCATENATE($A16,"_",P$4),assets_m6!$A:$D,4,FALSE)</f>
        <v>266.29000000000002</v>
      </c>
      <c r="Q16">
        <f>VLOOKUP(CONCATENATE($A16,"_",Q$4),assets_m6!$A:$D,4,FALSE)</f>
        <v>272.72000000000003</v>
      </c>
      <c r="R16">
        <f>VLOOKUP(CONCATENATE($A16,"_",R$4),assets_m6!$A:$D,4,FALSE)</f>
        <v>271.27999999999997</v>
      </c>
      <c r="S16">
        <f>VLOOKUP(CONCATENATE($A16,"_",S$4),assets_m6!$A:$D,4,FALSE)</f>
        <v>271.39</v>
      </c>
      <c r="T16">
        <f>VLOOKUP(CONCATENATE($A16,"_",T$4),assets_m6!$A:$D,4,FALSE)</f>
        <v>272.52</v>
      </c>
      <c r="U16">
        <f>VLOOKUP(CONCATENATE($A16,"_",U$4),assets_m6!$A:$D,4,FALSE)</f>
        <v>272.83999999999997</v>
      </c>
      <c r="V16">
        <f>VLOOKUP(CONCATENATE($A16,"_",V$4),assets_m6!$A:$D,4,FALSE)</f>
        <v>275.42</v>
      </c>
      <c r="X16" t="str">
        <f t="shared" si="59"/>
        <v>BDX</v>
      </c>
      <c r="Y16">
        <f t="shared" si="16"/>
        <v>268.85000000000002</v>
      </c>
      <c r="Z16">
        <f t="shared" si="17"/>
        <v>269.27</v>
      </c>
      <c r="AA16">
        <f t="shared" si="18"/>
        <v>276.49</v>
      </c>
      <c r="AB16">
        <f t="shared" si="19"/>
        <v>277.24</v>
      </c>
      <c r="AC16">
        <f t="shared" si="20"/>
        <v>271.94</v>
      </c>
      <c r="AD16">
        <f t="shared" si="21"/>
        <v>269.98</v>
      </c>
      <c r="AE16">
        <f t="shared" si="22"/>
        <v>268.89999999999998</v>
      </c>
      <c r="AF16">
        <f t="shared" si="23"/>
        <v>271.14999999999998</v>
      </c>
      <c r="AG16">
        <f t="shared" si="24"/>
        <v>271.13</v>
      </c>
      <c r="AH16">
        <f t="shared" si="25"/>
        <v>266.14999999999998</v>
      </c>
      <c r="AI16">
        <f t="shared" si="26"/>
        <v>264.04000000000002</v>
      </c>
      <c r="AJ16">
        <f t="shared" si="27"/>
        <v>264.04000000000002</v>
      </c>
      <c r="AK16">
        <f t="shared" si="28"/>
        <v>264.16000000000003</v>
      </c>
      <c r="AL16">
        <f t="shared" si="29"/>
        <v>268.66000000000003</v>
      </c>
      <c r="AM16">
        <f t="shared" si="30"/>
        <v>266.29000000000002</v>
      </c>
      <c r="AN16">
        <f t="shared" si="31"/>
        <v>272.72000000000003</v>
      </c>
      <c r="AO16">
        <f t="shared" si="32"/>
        <v>271.27999999999997</v>
      </c>
      <c r="AP16">
        <f t="shared" si="33"/>
        <v>271.39</v>
      </c>
      <c r="AQ16">
        <f t="shared" si="34"/>
        <v>272.52</v>
      </c>
      <c r="AR16">
        <f t="shared" si="35"/>
        <v>272.83999999999997</v>
      </c>
      <c r="AS16">
        <f t="shared" si="36"/>
        <v>275.42</v>
      </c>
      <c r="AU16" t="str">
        <f t="shared" si="60"/>
        <v>BDX</v>
      </c>
      <c r="AV16">
        <f t="shared" si="61"/>
        <v>1.5622094104517727E-5</v>
      </c>
      <c r="AW16">
        <f t="shared" si="37"/>
        <v>2.6813235785642768E-4</v>
      </c>
      <c r="AX16">
        <f t="shared" si="38"/>
        <v>2.7125755000180835E-5</v>
      </c>
      <c r="AY16">
        <f t="shared" si="39"/>
        <v>-1.911701053239075E-4</v>
      </c>
      <c r="AZ16">
        <f t="shared" si="40"/>
        <v>-7.2074722365226868E-5</v>
      </c>
      <c r="BA16">
        <f t="shared" si="41"/>
        <v>-4.0002963182459477E-5</v>
      </c>
      <c r="BB16">
        <f t="shared" si="42"/>
        <v>8.3674228337671998E-5</v>
      </c>
      <c r="BC16">
        <f t="shared" si="43"/>
        <v>-7.3759911488039144E-7</v>
      </c>
      <c r="BD16">
        <f t="shared" si="44"/>
        <v>-1.8367572751078887E-4</v>
      </c>
      <c r="BE16">
        <f t="shared" si="45"/>
        <v>-7.9278602291939015E-5</v>
      </c>
      <c r="BF16">
        <f t="shared" si="46"/>
        <v>0</v>
      </c>
      <c r="BG16">
        <f t="shared" si="47"/>
        <v>4.5447659445540275E-6</v>
      </c>
      <c r="BH16">
        <f t="shared" si="48"/>
        <v>1.7035130224106601E-4</v>
      </c>
      <c r="BI16">
        <f t="shared" si="49"/>
        <v>-8.8215588476141021E-5</v>
      </c>
      <c r="BJ16">
        <f t="shared" si="50"/>
        <v>2.414660708250406E-4</v>
      </c>
      <c r="BK16">
        <f t="shared" si="51"/>
        <v>-5.2801408037549663E-5</v>
      </c>
      <c r="BL16">
        <f t="shared" si="52"/>
        <v>4.054851076379153E-6</v>
      </c>
      <c r="BM16">
        <f t="shared" si="53"/>
        <v>4.1637495854673918E-5</v>
      </c>
      <c r="BN16">
        <f t="shared" si="54"/>
        <v>1.174225744899432E-5</v>
      </c>
      <c r="BO16">
        <f t="shared" si="55"/>
        <v>9.456091482187513E-5</v>
      </c>
      <c r="BQ16" t="s">
        <v>14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62"/>
        <v>2.4437418634926513E-2</v>
      </c>
      <c r="BZ16">
        <f t="shared" si="63"/>
        <v>77</v>
      </c>
      <c r="CA16">
        <f t="shared" si="64"/>
        <v>4</v>
      </c>
      <c r="CB16">
        <f t="shared" si="65"/>
        <v>0.12000000000000002</v>
      </c>
      <c r="CC16">
        <f t="shared" si="66"/>
        <v>0</v>
      </c>
      <c r="CD16">
        <f t="shared" si="67"/>
        <v>0</v>
      </c>
      <c r="CE16">
        <f t="shared" si="68"/>
        <v>0</v>
      </c>
      <c r="CF16">
        <f t="shared" si="69"/>
        <v>1</v>
      </c>
      <c r="CG16">
        <f t="shared" si="70"/>
        <v>0</v>
      </c>
      <c r="CI16">
        <f t="shared" si="71"/>
        <v>0</v>
      </c>
      <c r="CJ16">
        <f t="shared" si="72"/>
        <v>0</v>
      </c>
      <c r="CK16">
        <f t="shared" si="56"/>
        <v>0</v>
      </c>
      <c r="CL16">
        <f t="shared" si="56"/>
        <v>1</v>
      </c>
      <c r="CM16">
        <f t="shared" si="56"/>
        <v>1</v>
      </c>
      <c r="CN16">
        <f t="shared" si="57"/>
        <v>0.2</v>
      </c>
      <c r="CO16">
        <f t="shared" si="58"/>
        <v>0.4</v>
      </c>
      <c r="CP16">
        <f t="shared" si="58"/>
        <v>0.60000000000000009</v>
      </c>
      <c r="CQ16">
        <f t="shared" si="58"/>
        <v>0.8</v>
      </c>
      <c r="CR16">
        <f t="shared" si="58"/>
        <v>1</v>
      </c>
    </row>
    <row r="17" spans="1:96" x14ac:dyDescent="0.25">
      <c r="A17" t="s">
        <v>15</v>
      </c>
      <c r="B17">
        <f>VLOOKUP(CONCATENATE($A17,"_",B$4),assets_m6!$A:$D,4,FALSE)</f>
        <v>67.150000000000006</v>
      </c>
      <c r="C17">
        <f>VLOOKUP(CONCATENATE($A17,"_",C$4),assets_m6!$A:$D,4,FALSE)</f>
        <v>67.180000000000007</v>
      </c>
      <c r="D17">
        <f>VLOOKUP(CONCATENATE($A17,"_",D$4),assets_m6!$A:$D,4,FALSE)</f>
        <v>67.459999999999994</v>
      </c>
      <c r="E17">
        <f>VLOOKUP(CONCATENATE($A17,"_",E$4),assets_m6!$A:$D,4,FALSE)</f>
        <v>67.959999999999994</v>
      </c>
      <c r="F17">
        <f>VLOOKUP(CONCATENATE($A17,"_",F$4),assets_m6!$A:$D,4,FALSE)</f>
        <v>67.28</v>
      </c>
      <c r="G17">
        <f>VLOOKUP(CONCATENATE($A17,"_",G$4),assets_m6!$A:$D,4,FALSE)</f>
        <v>67.19</v>
      </c>
      <c r="H17">
        <f>VLOOKUP(CONCATENATE($A17,"_",H$4),assets_m6!$A:$D,4,FALSE)</f>
        <v>66.37</v>
      </c>
      <c r="I17">
        <f>VLOOKUP(CONCATENATE($A17,"_",I$4),assets_m6!$A:$D,4,FALSE)</f>
        <v>66.45</v>
      </c>
      <c r="J17">
        <f>VLOOKUP(CONCATENATE($A17,"_",J$4),assets_m6!$A:$D,4,FALSE)</f>
        <v>66.599999999999994</v>
      </c>
      <c r="K17">
        <f>VLOOKUP(CONCATENATE($A17,"_",K$4),assets_m6!$A:$D,4,FALSE)</f>
        <v>65.98</v>
      </c>
      <c r="L17">
        <f>VLOOKUP(CONCATENATE($A17,"_",L$4),assets_m6!$A:$D,4,FALSE)</f>
        <v>66.52</v>
      </c>
      <c r="M17" t="e">
        <f>VLOOKUP(CONCATENATE($A17,"_",M$4),assets_m6!$A:$D,4,FALSE)</f>
        <v>#N/A</v>
      </c>
      <c r="N17">
        <f>VLOOKUP(CONCATENATE($A17,"_",N$4),assets_m6!$A:$D,4,FALSE)</f>
        <v>65.900000000000006</v>
      </c>
      <c r="O17">
        <f>VLOOKUP(CONCATENATE($A17,"_",O$4),assets_m6!$A:$D,4,FALSE)</f>
        <v>65.180000000000007</v>
      </c>
      <c r="P17">
        <f>VLOOKUP(CONCATENATE($A17,"_",P$4),assets_m6!$A:$D,4,FALSE)</f>
        <v>64.58</v>
      </c>
      <c r="Q17">
        <f>VLOOKUP(CONCATENATE($A17,"_",Q$4),assets_m6!$A:$D,4,FALSE)</f>
        <v>66.459999999999994</v>
      </c>
      <c r="R17">
        <f>VLOOKUP(CONCATENATE($A17,"_",R$4),assets_m6!$A:$D,4,FALSE)</f>
        <v>65.23</v>
      </c>
      <c r="S17">
        <f>VLOOKUP(CONCATENATE($A17,"_",S$4),assets_m6!$A:$D,4,FALSE)</f>
        <v>64.266000000000005</v>
      </c>
      <c r="T17">
        <f>VLOOKUP(CONCATENATE($A17,"_",T$4),assets_m6!$A:$D,4,FALSE)</f>
        <v>64.644999999999996</v>
      </c>
      <c r="U17">
        <f>VLOOKUP(CONCATENATE($A17,"_",U$4),assets_m6!$A:$D,4,FALSE)</f>
        <v>69.222999999999999</v>
      </c>
      <c r="V17">
        <f>VLOOKUP(CONCATENATE($A17,"_",V$4),assets_m6!$A:$D,4,FALSE)</f>
        <v>69.801000000000002</v>
      </c>
      <c r="X17" t="str">
        <f t="shared" si="59"/>
        <v>BF-B</v>
      </c>
      <c r="Y17">
        <f t="shared" si="16"/>
        <v>67.150000000000006</v>
      </c>
      <c r="Z17">
        <f t="shared" si="17"/>
        <v>67.180000000000007</v>
      </c>
      <c r="AA17">
        <f t="shared" si="18"/>
        <v>67.459999999999994</v>
      </c>
      <c r="AB17">
        <f t="shared" si="19"/>
        <v>67.959999999999994</v>
      </c>
      <c r="AC17">
        <f t="shared" si="20"/>
        <v>67.28</v>
      </c>
      <c r="AD17">
        <f t="shared" si="21"/>
        <v>67.19</v>
      </c>
      <c r="AE17">
        <f t="shared" si="22"/>
        <v>66.37</v>
      </c>
      <c r="AF17">
        <f t="shared" si="23"/>
        <v>66.45</v>
      </c>
      <c r="AG17">
        <f t="shared" si="24"/>
        <v>66.599999999999994</v>
      </c>
      <c r="AH17">
        <f t="shared" si="25"/>
        <v>65.98</v>
      </c>
      <c r="AI17">
        <f t="shared" si="26"/>
        <v>66.52</v>
      </c>
      <c r="AJ17">
        <f t="shared" si="27"/>
        <v>66.52</v>
      </c>
      <c r="AK17">
        <f t="shared" si="28"/>
        <v>65.900000000000006</v>
      </c>
      <c r="AL17">
        <f t="shared" si="29"/>
        <v>65.180000000000007</v>
      </c>
      <c r="AM17">
        <f t="shared" si="30"/>
        <v>64.58</v>
      </c>
      <c r="AN17">
        <f t="shared" si="31"/>
        <v>66.459999999999994</v>
      </c>
      <c r="AO17">
        <f t="shared" si="32"/>
        <v>65.23</v>
      </c>
      <c r="AP17">
        <f t="shared" si="33"/>
        <v>64.266000000000005</v>
      </c>
      <c r="AQ17">
        <f t="shared" si="34"/>
        <v>64.644999999999996</v>
      </c>
      <c r="AR17">
        <f t="shared" si="35"/>
        <v>69.222999999999999</v>
      </c>
      <c r="AS17">
        <f t="shared" si="36"/>
        <v>69.801000000000002</v>
      </c>
      <c r="AU17" t="str">
        <f t="shared" si="60"/>
        <v>BF-B</v>
      </c>
      <c r="AV17">
        <f t="shared" si="61"/>
        <v>4.4676098287417924E-6</v>
      </c>
      <c r="AW17">
        <f t="shared" si="37"/>
        <v>4.1679071152126663E-5</v>
      </c>
      <c r="AX17">
        <f t="shared" si="38"/>
        <v>7.4117995849392243E-5</v>
      </c>
      <c r="AY17">
        <f t="shared" si="39"/>
        <v>-1.0005885815185295E-4</v>
      </c>
      <c r="AZ17">
        <f t="shared" si="40"/>
        <v>-1.3376932223543907E-5</v>
      </c>
      <c r="BA17">
        <f t="shared" si="41"/>
        <v>-1.2204197053132805E-4</v>
      </c>
      <c r="BB17">
        <f t="shared" si="42"/>
        <v>1.2053638692179946E-5</v>
      </c>
      <c r="BC17">
        <f t="shared" si="43"/>
        <v>2.257336343114996E-5</v>
      </c>
      <c r="BD17">
        <f t="shared" si="44"/>
        <v>-9.3093093093091651E-5</v>
      </c>
      <c r="BE17">
        <f t="shared" si="45"/>
        <v>8.1842982722035766E-5</v>
      </c>
      <c r="BF17">
        <f t="shared" si="46"/>
        <v>0</v>
      </c>
      <c r="BG17">
        <f t="shared" si="47"/>
        <v>-9.320505111244594E-5</v>
      </c>
      <c r="BH17">
        <f t="shared" si="48"/>
        <v>-1.0925644916540195E-4</v>
      </c>
      <c r="BI17">
        <f t="shared" si="49"/>
        <v>-9.2052776925438554E-5</v>
      </c>
      <c r="BJ17">
        <f t="shared" si="50"/>
        <v>2.9111179931867384E-4</v>
      </c>
      <c r="BK17">
        <f t="shared" si="51"/>
        <v>-1.8507372855852992E-4</v>
      </c>
      <c r="BL17">
        <f t="shared" si="52"/>
        <v>-1.4778476161275467E-4</v>
      </c>
      <c r="BM17">
        <f t="shared" si="53"/>
        <v>5.8973640805401092E-5</v>
      </c>
      <c r="BN17">
        <f t="shared" si="54"/>
        <v>7.0817541959935083E-4</v>
      </c>
      <c r="BO17">
        <f t="shared" si="55"/>
        <v>8.3498259249093946E-5</v>
      </c>
      <c r="BQ17" t="s">
        <v>15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62"/>
        <v>3.9478778853313419E-2</v>
      </c>
      <c r="BZ17">
        <f t="shared" si="63"/>
        <v>80</v>
      </c>
      <c r="CA17">
        <f t="shared" si="64"/>
        <v>4</v>
      </c>
      <c r="CB17">
        <f t="shared" si="65"/>
        <v>0.12000000000000002</v>
      </c>
      <c r="CC17">
        <f t="shared" si="66"/>
        <v>0</v>
      </c>
      <c r="CD17">
        <f t="shared" si="67"/>
        <v>0</v>
      </c>
      <c r="CE17">
        <f t="shared" si="68"/>
        <v>0</v>
      </c>
      <c r="CF17">
        <f t="shared" si="69"/>
        <v>1</v>
      </c>
      <c r="CG17">
        <f t="shared" si="70"/>
        <v>0</v>
      </c>
      <c r="CI17">
        <f t="shared" si="71"/>
        <v>0</v>
      </c>
      <c r="CJ17">
        <f t="shared" si="72"/>
        <v>0</v>
      </c>
      <c r="CK17">
        <f t="shared" si="56"/>
        <v>0</v>
      </c>
      <c r="CL17">
        <f t="shared" si="56"/>
        <v>1</v>
      </c>
      <c r="CM17">
        <f t="shared" si="56"/>
        <v>1</v>
      </c>
      <c r="CN17">
        <f t="shared" si="57"/>
        <v>0.2</v>
      </c>
      <c r="CO17">
        <f t="shared" si="58"/>
        <v>0.4</v>
      </c>
      <c r="CP17">
        <f t="shared" si="58"/>
        <v>0.60000000000000009</v>
      </c>
      <c r="CQ17">
        <f t="shared" si="58"/>
        <v>0.8</v>
      </c>
      <c r="CR17">
        <f t="shared" si="58"/>
        <v>1</v>
      </c>
    </row>
    <row r="18" spans="1:96" x14ac:dyDescent="0.25">
      <c r="A18" t="s">
        <v>16</v>
      </c>
      <c r="B18">
        <f>VLOOKUP(CONCATENATE($A18,"_",B$4),assets_m6!$A:$D,4,FALSE)</f>
        <v>64.989999999999995</v>
      </c>
      <c r="C18">
        <f>VLOOKUP(CONCATENATE($A18,"_",C$4),assets_m6!$A:$D,4,FALSE)</f>
        <v>66.19</v>
      </c>
      <c r="D18">
        <f>VLOOKUP(CONCATENATE($A18,"_",D$4),assets_m6!$A:$D,4,FALSE)</f>
        <v>65.89</v>
      </c>
      <c r="E18">
        <f>VLOOKUP(CONCATENATE($A18,"_",E$4),assets_m6!$A:$D,4,FALSE)</f>
        <v>67.14</v>
      </c>
      <c r="F18">
        <f>VLOOKUP(CONCATENATE($A18,"_",F$4),assets_m6!$A:$D,4,FALSE)</f>
        <v>66.510000000000005</v>
      </c>
      <c r="G18">
        <f>VLOOKUP(CONCATENATE($A18,"_",G$4),assets_m6!$A:$D,4,FALSE)</f>
        <v>66.88</v>
      </c>
      <c r="H18">
        <f>VLOOKUP(CONCATENATE($A18,"_",H$4),assets_m6!$A:$D,4,FALSE)</f>
        <v>66.81</v>
      </c>
      <c r="I18">
        <f>VLOOKUP(CONCATENATE($A18,"_",I$4),assets_m6!$A:$D,4,FALSE)</f>
        <v>67.77</v>
      </c>
      <c r="J18">
        <f>VLOOKUP(CONCATENATE($A18,"_",J$4),assets_m6!$A:$D,4,FALSE)</f>
        <v>67.599999999999994</v>
      </c>
      <c r="K18">
        <f>VLOOKUP(CONCATENATE($A18,"_",K$4),assets_m6!$A:$D,4,FALSE)</f>
        <v>67.39</v>
      </c>
      <c r="L18">
        <f>VLOOKUP(CONCATENATE($A18,"_",L$4),assets_m6!$A:$D,4,FALSE)</f>
        <v>67.55</v>
      </c>
      <c r="M18" t="e">
        <f>VLOOKUP(CONCATENATE($A18,"_",M$4),assets_m6!$A:$D,4,FALSE)</f>
        <v>#N/A</v>
      </c>
      <c r="N18">
        <f>VLOOKUP(CONCATENATE($A18,"_",N$4),assets_m6!$A:$D,4,FALSE)</f>
        <v>67.45</v>
      </c>
      <c r="O18">
        <f>VLOOKUP(CONCATENATE($A18,"_",O$4),assets_m6!$A:$D,4,FALSE)</f>
        <v>67.930000000000007</v>
      </c>
      <c r="P18">
        <f>VLOOKUP(CONCATENATE($A18,"_",P$4),assets_m6!$A:$D,4,FALSE)</f>
        <v>67.099999999999994</v>
      </c>
      <c r="Q18">
        <f>VLOOKUP(CONCATENATE($A18,"_",Q$4),assets_m6!$A:$D,4,FALSE)</f>
        <v>68.8</v>
      </c>
      <c r="R18">
        <f>VLOOKUP(CONCATENATE($A18,"_",R$4),assets_m6!$A:$D,4,FALSE)</f>
        <v>68.67</v>
      </c>
      <c r="S18">
        <f>VLOOKUP(CONCATENATE($A18,"_",S$4),assets_m6!$A:$D,4,FALSE)</f>
        <v>68.63</v>
      </c>
      <c r="T18">
        <f>VLOOKUP(CONCATENATE($A18,"_",T$4),assets_m6!$A:$D,4,FALSE)</f>
        <v>68.849999999999994</v>
      </c>
      <c r="U18">
        <f>VLOOKUP(CONCATENATE($A18,"_",U$4),assets_m6!$A:$D,4,FALSE)</f>
        <v>69.11</v>
      </c>
      <c r="V18">
        <f>VLOOKUP(CONCATENATE($A18,"_",V$4),assets_m6!$A:$D,4,FALSE)</f>
        <v>69.36</v>
      </c>
      <c r="X18" t="str">
        <f t="shared" si="59"/>
        <v>BMY</v>
      </c>
      <c r="Y18">
        <f t="shared" si="16"/>
        <v>64.989999999999995</v>
      </c>
      <c r="Z18">
        <f t="shared" si="17"/>
        <v>66.19</v>
      </c>
      <c r="AA18">
        <f t="shared" si="18"/>
        <v>65.89</v>
      </c>
      <c r="AB18">
        <f t="shared" si="19"/>
        <v>67.14</v>
      </c>
      <c r="AC18">
        <f t="shared" si="20"/>
        <v>66.510000000000005</v>
      </c>
      <c r="AD18">
        <f t="shared" si="21"/>
        <v>66.88</v>
      </c>
      <c r="AE18">
        <f t="shared" si="22"/>
        <v>66.81</v>
      </c>
      <c r="AF18">
        <f t="shared" si="23"/>
        <v>67.77</v>
      </c>
      <c r="AG18">
        <f t="shared" si="24"/>
        <v>67.599999999999994</v>
      </c>
      <c r="AH18">
        <f t="shared" si="25"/>
        <v>67.39</v>
      </c>
      <c r="AI18">
        <f t="shared" si="26"/>
        <v>67.55</v>
      </c>
      <c r="AJ18">
        <f t="shared" si="27"/>
        <v>67.55</v>
      </c>
      <c r="AK18">
        <f t="shared" si="28"/>
        <v>67.45</v>
      </c>
      <c r="AL18">
        <f t="shared" si="29"/>
        <v>67.930000000000007</v>
      </c>
      <c r="AM18">
        <f t="shared" si="30"/>
        <v>67.099999999999994</v>
      </c>
      <c r="AN18">
        <f t="shared" si="31"/>
        <v>68.8</v>
      </c>
      <c r="AO18">
        <f t="shared" si="32"/>
        <v>68.67</v>
      </c>
      <c r="AP18">
        <f t="shared" si="33"/>
        <v>68.63</v>
      </c>
      <c r="AQ18">
        <f t="shared" si="34"/>
        <v>68.849999999999994</v>
      </c>
      <c r="AR18">
        <f t="shared" si="35"/>
        <v>69.11</v>
      </c>
      <c r="AS18">
        <f t="shared" si="36"/>
        <v>69.36</v>
      </c>
      <c r="AU18" t="str">
        <f t="shared" si="60"/>
        <v>BMY</v>
      </c>
      <c r="AV18">
        <f t="shared" si="61"/>
        <v>1.8464379135251622E-4</v>
      </c>
      <c r="AW18">
        <f t="shared" si="37"/>
        <v>-4.5324067079618846E-5</v>
      </c>
      <c r="AX18">
        <f t="shared" si="38"/>
        <v>1.8971012293215968E-4</v>
      </c>
      <c r="AY18">
        <f t="shared" si="39"/>
        <v>-9.3833780160857243E-5</v>
      </c>
      <c r="AZ18">
        <f t="shared" si="40"/>
        <v>5.5630732220717233E-5</v>
      </c>
      <c r="BA18">
        <f t="shared" si="41"/>
        <v>-1.0466507177032474E-5</v>
      </c>
      <c r="BB18">
        <f t="shared" si="42"/>
        <v>1.436910642119434E-4</v>
      </c>
      <c r="BC18">
        <f t="shared" si="43"/>
        <v>-2.5084845801977531E-5</v>
      </c>
      <c r="BD18">
        <f t="shared" si="44"/>
        <v>-3.1065088757395525E-5</v>
      </c>
      <c r="BE18">
        <f t="shared" si="45"/>
        <v>2.3742395014096544E-5</v>
      </c>
      <c r="BF18">
        <f t="shared" si="46"/>
        <v>0</v>
      </c>
      <c r="BG18">
        <f t="shared" si="47"/>
        <v>-1.4803849000739353E-5</v>
      </c>
      <c r="BH18">
        <f t="shared" si="48"/>
        <v>7.1163825055597325E-5</v>
      </c>
      <c r="BI18">
        <f t="shared" si="49"/>
        <v>-1.2218460179596826E-4</v>
      </c>
      <c r="BJ18">
        <f t="shared" si="50"/>
        <v>2.5335320417287674E-4</v>
      </c>
      <c r="BK18">
        <f t="shared" si="51"/>
        <v>-1.8895348837208642E-5</v>
      </c>
      <c r="BL18">
        <f t="shared" si="52"/>
        <v>-5.8249599534012311E-6</v>
      </c>
      <c r="BM18">
        <f t="shared" si="53"/>
        <v>3.2055952207489274E-5</v>
      </c>
      <c r="BN18">
        <f t="shared" si="54"/>
        <v>3.7763253449528703E-5</v>
      </c>
      <c r="BO18">
        <f t="shared" si="55"/>
        <v>3.6174215019534075E-5</v>
      </c>
      <c r="BQ18" t="s">
        <v>16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62"/>
        <v>6.7241114017541237E-2</v>
      </c>
      <c r="BZ18">
        <f t="shared" si="63"/>
        <v>85</v>
      </c>
      <c r="CA18">
        <f t="shared" si="64"/>
        <v>5</v>
      </c>
      <c r="CB18">
        <f t="shared" si="65"/>
        <v>0.24000000000000005</v>
      </c>
      <c r="CC18">
        <f t="shared" si="66"/>
        <v>0</v>
      </c>
      <c r="CD18">
        <f t="shared" si="67"/>
        <v>0</v>
      </c>
      <c r="CE18">
        <f t="shared" si="68"/>
        <v>0</v>
      </c>
      <c r="CF18">
        <f t="shared" si="69"/>
        <v>0</v>
      </c>
      <c r="CG18">
        <f t="shared" si="70"/>
        <v>1</v>
      </c>
      <c r="CI18">
        <f t="shared" si="71"/>
        <v>0</v>
      </c>
      <c r="CJ18">
        <f t="shared" si="72"/>
        <v>0</v>
      </c>
      <c r="CK18">
        <f t="shared" si="56"/>
        <v>0</v>
      </c>
      <c r="CL18">
        <f t="shared" si="56"/>
        <v>0</v>
      </c>
      <c r="CM18">
        <f t="shared" si="56"/>
        <v>1</v>
      </c>
      <c r="CN18">
        <f t="shared" si="57"/>
        <v>0.2</v>
      </c>
      <c r="CO18">
        <f t="shared" si="58"/>
        <v>0.4</v>
      </c>
      <c r="CP18">
        <f t="shared" si="58"/>
        <v>0.60000000000000009</v>
      </c>
      <c r="CQ18">
        <f t="shared" si="58"/>
        <v>0.8</v>
      </c>
      <c r="CR18">
        <f t="shared" si="58"/>
        <v>1</v>
      </c>
    </row>
    <row r="19" spans="1:96" x14ac:dyDescent="0.25">
      <c r="A19" t="s">
        <v>17</v>
      </c>
      <c r="B19">
        <f>VLOOKUP(CONCATENATE($A19,"_",B$4),assets_m6!$A:$D,4,FALSE)</f>
        <v>149.88</v>
      </c>
      <c r="C19">
        <f>VLOOKUP(CONCATENATE($A19,"_",C$4),assets_m6!$A:$D,4,FALSE)</f>
        <v>147.87</v>
      </c>
      <c r="D19">
        <f>VLOOKUP(CONCATENATE($A19,"_",D$4),assets_m6!$A:$D,4,FALSE)</f>
        <v>148.80000000000001</v>
      </c>
      <c r="E19">
        <f>VLOOKUP(CONCATENATE($A19,"_",E$4),assets_m6!$A:$D,4,FALSE)</f>
        <v>150.86000000000001</v>
      </c>
      <c r="F19">
        <f>VLOOKUP(CONCATENATE($A19,"_",F$4),assets_m6!$A:$D,4,FALSE)</f>
        <v>146.44999999999999</v>
      </c>
      <c r="G19">
        <f>VLOOKUP(CONCATENATE($A19,"_",G$4),assets_m6!$A:$D,4,FALSE)</f>
        <v>144.62</v>
      </c>
      <c r="H19">
        <f>VLOOKUP(CONCATENATE($A19,"_",H$4),assets_m6!$A:$D,4,FALSE)</f>
        <v>144.84</v>
      </c>
      <c r="I19">
        <f>VLOOKUP(CONCATENATE($A19,"_",I$4),assets_m6!$A:$D,4,FALSE)</f>
        <v>147.63</v>
      </c>
      <c r="J19">
        <f>VLOOKUP(CONCATENATE($A19,"_",J$4),assets_m6!$A:$D,4,FALSE)</f>
        <v>145.97</v>
      </c>
      <c r="K19">
        <f>VLOOKUP(CONCATENATE($A19,"_",K$4),assets_m6!$A:$D,4,FALSE)</f>
        <v>142.38</v>
      </c>
      <c r="L19">
        <f>VLOOKUP(CONCATENATE($A19,"_",L$4),assets_m6!$A:$D,4,FALSE)</f>
        <v>142.38</v>
      </c>
      <c r="M19" t="e">
        <f>VLOOKUP(CONCATENATE($A19,"_",M$4),assets_m6!$A:$D,4,FALSE)</f>
        <v>#N/A</v>
      </c>
      <c r="N19">
        <f>VLOOKUP(CONCATENATE($A19,"_",N$4),assets_m6!$A:$D,4,FALSE)</f>
        <v>142.88</v>
      </c>
      <c r="O19">
        <f>VLOOKUP(CONCATENATE($A19,"_",O$4),assets_m6!$A:$D,4,FALSE)</f>
        <v>140.88999999999999</v>
      </c>
      <c r="P19">
        <f>VLOOKUP(CONCATENATE($A19,"_",P$4),assets_m6!$A:$D,4,FALSE)</f>
        <v>145.29</v>
      </c>
      <c r="Q19">
        <f>VLOOKUP(CONCATENATE($A19,"_",Q$4),assets_m6!$A:$D,4,FALSE)</f>
        <v>148.25</v>
      </c>
      <c r="R19">
        <f>VLOOKUP(CONCATENATE($A19,"_",R$4),assets_m6!$A:$D,4,FALSE)</f>
        <v>146.21</v>
      </c>
      <c r="S19">
        <f>VLOOKUP(CONCATENATE($A19,"_",S$4),assets_m6!$A:$D,4,FALSE)</f>
        <v>146.30000000000001</v>
      </c>
      <c r="T19">
        <f>VLOOKUP(CONCATENATE($A19,"_",T$4),assets_m6!$A:$D,4,FALSE)</f>
        <v>148.18</v>
      </c>
      <c r="U19">
        <f>VLOOKUP(CONCATENATE($A19,"_",U$4),assets_m6!$A:$D,4,FALSE)</f>
        <v>146.30000000000001</v>
      </c>
      <c r="V19">
        <f>VLOOKUP(CONCATENATE($A19,"_",V$4),assets_m6!$A:$D,4,FALSE)</f>
        <v>147.44</v>
      </c>
      <c r="X19" t="str">
        <f t="shared" si="59"/>
        <v>BR</v>
      </c>
      <c r="Y19">
        <f t="shared" si="16"/>
        <v>149.88</v>
      </c>
      <c r="Z19">
        <f t="shared" si="17"/>
        <v>147.87</v>
      </c>
      <c r="AA19">
        <f t="shared" si="18"/>
        <v>148.80000000000001</v>
      </c>
      <c r="AB19">
        <f t="shared" si="19"/>
        <v>150.86000000000001</v>
      </c>
      <c r="AC19">
        <f t="shared" si="20"/>
        <v>146.44999999999999</v>
      </c>
      <c r="AD19">
        <f t="shared" si="21"/>
        <v>144.62</v>
      </c>
      <c r="AE19">
        <f t="shared" si="22"/>
        <v>144.84</v>
      </c>
      <c r="AF19">
        <f t="shared" si="23"/>
        <v>147.63</v>
      </c>
      <c r="AG19">
        <f t="shared" si="24"/>
        <v>145.97</v>
      </c>
      <c r="AH19">
        <f t="shared" si="25"/>
        <v>142.38</v>
      </c>
      <c r="AI19">
        <f t="shared" si="26"/>
        <v>142.38</v>
      </c>
      <c r="AJ19">
        <f t="shared" si="27"/>
        <v>142.38</v>
      </c>
      <c r="AK19">
        <f t="shared" si="28"/>
        <v>142.88</v>
      </c>
      <c r="AL19">
        <f t="shared" si="29"/>
        <v>140.88999999999999</v>
      </c>
      <c r="AM19">
        <f t="shared" si="30"/>
        <v>145.29</v>
      </c>
      <c r="AN19">
        <f t="shared" si="31"/>
        <v>148.25</v>
      </c>
      <c r="AO19">
        <f t="shared" si="32"/>
        <v>146.21</v>
      </c>
      <c r="AP19">
        <f t="shared" si="33"/>
        <v>146.30000000000001</v>
      </c>
      <c r="AQ19">
        <f t="shared" si="34"/>
        <v>148.18</v>
      </c>
      <c r="AR19">
        <f t="shared" si="35"/>
        <v>146.30000000000001</v>
      </c>
      <c r="AS19">
        <f t="shared" si="36"/>
        <v>147.44</v>
      </c>
      <c r="AU19" t="str">
        <f t="shared" si="60"/>
        <v>BR</v>
      </c>
      <c r="AV19">
        <f t="shared" si="61"/>
        <v>-1.3410728582866234E-4</v>
      </c>
      <c r="AW19">
        <f t="shared" si="37"/>
        <v>6.2893081761006747E-5</v>
      </c>
      <c r="AX19">
        <f t="shared" si="38"/>
        <v>1.3844086021505393E-4</v>
      </c>
      <c r="AY19">
        <f t="shared" si="39"/>
        <v>-2.9232400901498239E-4</v>
      </c>
      <c r="AZ19">
        <f t="shared" si="40"/>
        <v>-1.2495732331853766E-4</v>
      </c>
      <c r="BA19">
        <f t="shared" si="41"/>
        <v>1.5212280459134206E-5</v>
      </c>
      <c r="BB19">
        <f t="shared" si="42"/>
        <v>1.9262634631317261E-4</v>
      </c>
      <c r="BC19">
        <f t="shared" si="43"/>
        <v>-1.1244327033800695E-4</v>
      </c>
      <c r="BD19">
        <f t="shared" si="44"/>
        <v>-2.4594094676988449E-4</v>
      </c>
      <c r="BE19">
        <f t="shared" si="45"/>
        <v>0</v>
      </c>
      <c r="BF19">
        <f t="shared" si="46"/>
        <v>0</v>
      </c>
      <c r="BG19">
        <f t="shared" si="47"/>
        <v>3.5117291754459895E-5</v>
      </c>
      <c r="BH19">
        <f t="shared" si="48"/>
        <v>-1.3927771556551015E-4</v>
      </c>
      <c r="BI19">
        <f t="shared" si="49"/>
        <v>3.1230037617999904E-4</v>
      </c>
      <c r="BJ19">
        <f t="shared" si="50"/>
        <v>2.0373047009429474E-4</v>
      </c>
      <c r="BK19">
        <f t="shared" si="51"/>
        <v>-1.3760539629005007E-4</v>
      </c>
      <c r="BL19">
        <f t="shared" si="52"/>
        <v>6.1555297175298139E-6</v>
      </c>
      <c r="BM19">
        <f t="shared" si="53"/>
        <v>1.2850307587149661E-4</v>
      </c>
      <c r="BN19">
        <f t="shared" si="54"/>
        <v>-1.268727223646913E-4</v>
      </c>
      <c r="BO19">
        <f t="shared" si="55"/>
        <v>7.7922077922076984E-5</v>
      </c>
      <c r="BQ19" t="s">
        <v>17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62"/>
        <v>-1.6279690419001853E-2</v>
      </c>
      <c r="BZ19">
        <f t="shared" si="63"/>
        <v>55</v>
      </c>
      <c r="CA19">
        <f t="shared" si="64"/>
        <v>3</v>
      </c>
      <c r="CB19">
        <f t="shared" si="65"/>
        <v>7.9999999999999988E-2</v>
      </c>
      <c r="CC19">
        <f t="shared" si="66"/>
        <v>0</v>
      </c>
      <c r="CD19">
        <f t="shared" si="67"/>
        <v>0</v>
      </c>
      <c r="CE19">
        <f t="shared" si="68"/>
        <v>1</v>
      </c>
      <c r="CF19">
        <f t="shared" si="69"/>
        <v>0</v>
      </c>
      <c r="CG19">
        <f t="shared" si="70"/>
        <v>0</v>
      </c>
      <c r="CI19">
        <f t="shared" si="71"/>
        <v>0</v>
      </c>
      <c r="CJ19">
        <f t="shared" si="72"/>
        <v>0</v>
      </c>
      <c r="CK19">
        <f t="shared" si="56"/>
        <v>1</v>
      </c>
      <c r="CL19">
        <f t="shared" si="56"/>
        <v>1</v>
      </c>
      <c r="CM19">
        <f t="shared" si="56"/>
        <v>1</v>
      </c>
      <c r="CN19">
        <f t="shared" si="57"/>
        <v>0.2</v>
      </c>
      <c r="CO19">
        <f t="shared" si="58"/>
        <v>0.4</v>
      </c>
      <c r="CP19">
        <f t="shared" si="58"/>
        <v>0.60000000000000009</v>
      </c>
      <c r="CQ19">
        <f t="shared" si="58"/>
        <v>0.8</v>
      </c>
      <c r="CR19">
        <f t="shared" si="58"/>
        <v>1</v>
      </c>
    </row>
    <row r="20" spans="1:96" x14ac:dyDescent="0.25">
      <c r="A20" t="s">
        <v>18</v>
      </c>
      <c r="B20">
        <f>VLOOKUP(CONCATENATE($A20,"_",B$4),assets_m6!$A:$D,4,FALSE)</f>
        <v>45.84</v>
      </c>
      <c r="C20">
        <f>VLOOKUP(CONCATENATE($A20,"_",C$4),assets_m6!$A:$D,4,FALSE)</f>
        <v>45.72</v>
      </c>
      <c r="D20">
        <f>VLOOKUP(CONCATENATE($A20,"_",D$4),assets_m6!$A:$D,4,FALSE)</f>
        <v>46.06</v>
      </c>
      <c r="E20">
        <f>VLOOKUP(CONCATENATE($A20,"_",E$4),assets_m6!$A:$D,4,FALSE)</f>
        <v>47.98</v>
      </c>
      <c r="F20">
        <f>VLOOKUP(CONCATENATE($A20,"_",F$4),assets_m6!$A:$D,4,FALSE)</f>
        <v>47.15</v>
      </c>
      <c r="G20">
        <f>VLOOKUP(CONCATENATE($A20,"_",G$4),assets_m6!$A:$D,4,FALSE)</f>
        <v>45.5</v>
      </c>
      <c r="H20">
        <f>VLOOKUP(CONCATENATE($A20,"_",H$4),assets_m6!$A:$D,4,FALSE)</f>
        <v>44.79</v>
      </c>
      <c r="I20">
        <f>VLOOKUP(CONCATENATE($A20,"_",I$4),assets_m6!$A:$D,4,FALSE)</f>
        <v>45.75</v>
      </c>
      <c r="J20">
        <f>VLOOKUP(CONCATENATE($A20,"_",J$4),assets_m6!$A:$D,4,FALSE)</f>
        <v>45.65</v>
      </c>
      <c r="K20">
        <f>VLOOKUP(CONCATENATE($A20,"_",K$4),assets_m6!$A:$D,4,FALSE)</f>
        <v>44.58</v>
      </c>
      <c r="L20">
        <f>VLOOKUP(CONCATENATE($A20,"_",L$4),assets_m6!$A:$D,4,FALSE)</f>
        <v>44.08</v>
      </c>
      <c r="M20" t="e">
        <f>VLOOKUP(CONCATENATE($A20,"_",M$4),assets_m6!$A:$D,4,FALSE)</f>
        <v>#N/A</v>
      </c>
      <c r="N20">
        <f>VLOOKUP(CONCATENATE($A20,"_",N$4),assets_m6!$A:$D,4,FALSE)</f>
        <v>45.29</v>
      </c>
      <c r="O20">
        <f>VLOOKUP(CONCATENATE($A20,"_",O$4),assets_m6!$A:$D,4,FALSE)</f>
        <v>43.84</v>
      </c>
      <c r="P20">
        <f>VLOOKUP(CONCATENATE($A20,"_",P$4),assets_m6!$A:$D,4,FALSE)</f>
        <v>44.71</v>
      </c>
      <c r="Q20">
        <f>VLOOKUP(CONCATENATE($A20,"_",Q$4),assets_m6!$A:$D,4,FALSE)</f>
        <v>45.23</v>
      </c>
      <c r="R20">
        <f>VLOOKUP(CONCATENATE($A20,"_",R$4),assets_m6!$A:$D,4,FALSE)</f>
        <v>44.88</v>
      </c>
      <c r="S20">
        <f>VLOOKUP(CONCATENATE($A20,"_",S$4),assets_m6!$A:$D,4,FALSE)</f>
        <v>43.72</v>
      </c>
      <c r="T20">
        <f>VLOOKUP(CONCATENATE($A20,"_",T$4),assets_m6!$A:$D,4,FALSE)</f>
        <v>44.91</v>
      </c>
      <c r="U20">
        <f>VLOOKUP(CONCATENATE($A20,"_",U$4),assets_m6!$A:$D,4,FALSE)</f>
        <v>45.88</v>
      </c>
      <c r="V20">
        <f>VLOOKUP(CONCATENATE($A20,"_",V$4),assets_m6!$A:$D,4,FALSE)</f>
        <v>45</v>
      </c>
      <c r="X20" t="str">
        <f t="shared" si="59"/>
        <v>CARR</v>
      </c>
      <c r="Y20">
        <f t="shared" si="16"/>
        <v>45.84</v>
      </c>
      <c r="Z20">
        <f t="shared" si="17"/>
        <v>45.72</v>
      </c>
      <c r="AA20">
        <f t="shared" si="18"/>
        <v>46.06</v>
      </c>
      <c r="AB20">
        <f t="shared" si="19"/>
        <v>47.98</v>
      </c>
      <c r="AC20">
        <f t="shared" si="20"/>
        <v>47.15</v>
      </c>
      <c r="AD20">
        <f t="shared" si="21"/>
        <v>45.5</v>
      </c>
      <c r="AE20">
        <f t="shared" si="22"/>
        <v>44.79</v>
      </c>
      <c r="AF20">
        <f t="shared" si="23"/>
        <v>45.75</v>
      </c>
      <c r="AG20">
        <f t="shared" si="24"/>
        <v>45.65</v>
      </c>
      <c r="AH20">
        <f t="shared" si="25"/>
        <v>44.58</v>
      </c>
      <c r="AI20">
        <f t="shared" si="26"/>
        <v>44.08</v>
      </c>
      <c r="AJ20">
        <f t="shared" si="27"/>
        <v>44.08</v>
      </c>
      <c r="AK20">
        <f t="shared" si="28"/>
        <v>45.29</v>
      </c>
      <c r="AL20">
        <f t="shared" si="29"/>
        <v>43.84</v>
      </c>
      <c r="AM20">
        <f t="shared" si="30"/>
        <v>44.71</v>
      </c>
      <c r="AN20">
        <f t="shared" si="31"/>
        <v>45.23</v>
      </c>
      <c r="AO20">
        <f t="shared" si="32"/>
        <v>44.88</v>
      </c>
      <c r="AP20">
        <f t="shared" si="33"/>
        <v>43.72</v>
      </c>
      <c r="AQ20">
        <f t="shared" si="34"/>
        <v>44.91</v>
      </c>
      <c r="AR20">
        <f t="shared" si="35"/>
        <v>45.88</v>
      </c>
      <c r="AS20">
        <f t="shared" si="36"/>
        <v>45</v>
      </c>
      <c r="AU20" t="str">
        <f t="shared" si="60"/>
        <v>CARR</v>
      </c>
      <c r="AV20">
        <f t="shared" si="61"/>
        <v>-2.6178010471205177E-5</v>
      </c>
      <c r="AW20">
        <f t="shared" si="37"/>
        <v>7.4365704286964872E-5</v>
      </c>
      <c r="AX20">
        <f t="shared" si="38"/>
        <v>4.1684759009986852E-4</v>
      </c>
      <c r="AY20">
        <f t="shared" si="39"/>
        <v>-1.7298874531054571E-4</v>
      </c>
      <c r="AZ20">
        <f t="shared" si="40"/>
        <v>-3.4994697773064662E-4</v>
      </c>
      <c r="BA20">
        <f t="shared" si="41"/>
        <v>-1.5604395604395624E-4</v>
      </c>
      <c r="BB20">
        <f t="shared" si="42"/>
        <v>2.1433355659745501E-4</v>
      </c>
      <c r="BC20">
        <f t="shared" si="43"/>
        <v>-2.1857923497268072E-5</v>
      </c>
      <c r="BD20">
        <f t="shared" si="44"/>
        <v>-2.3439211391018626E-4</v>
      </c>
      <c r="BE20">
        <f t="shared" si="45"/>
        <v>-1.1215791834903545E-4</v>
      </c>
      <c r="BF20">
        <f t="shared" si="46"/>
        <v>0</v>
      </c>
      <c r="BG20">
        <f t="shared" si="47"/>
        <v>2.7450090744101654E-4</v>
      </c>
      <c r="BH20">
        <f t="shared" si="48"/>
        <v>-3.2015897549127751E-4</v>
      </c>
      <c r="BI20">
        <f t="shared" si="49"/>
        <v>1.9844890510948847E-4</v>
      </c>
      <c r="BJ20">
        <f t="shared" si="50"/>
        <v>1.1630507716394455E-4</v>
      </c>
      <c r="BK20">
        <f t="shared" si="51"/>
        <v>-7.7382268405924018E-5</v>
      </c>
      <c r="BL20">
        <f t="shared" si="52"/>
        <v>-2.5846702317290632E-4</v>
      </c>
      <c r="BM20">
        <f t="shared" si="53"/>
        <v>2.7218664226898398E-4</v>
      </c>
      <c r="BN20">
        <f t="shared" si="54"/>
        <v>2.1598753061679047E-4</v>
      </c>
      <c r="BO20">
        <f t="shared" si="55"/>
        <v>-1.9180470793374077E-4</v>
      </c>
      <c r="BQ20" t="s">
        <v>18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62"/>
        <v>-1.8324607329843003E-2</v>
      </c>
      <c r="BZ20">
        <f t="shared" si="63"/>
        <v>53</v>
      </c>
      <c r="CA20">
        <f t="shared" si="64"/>
        <v>3</v>
      </c>
      <c r="CB20">
        <f t="shared" si="65"/>
        <v>7.9999999999999988E-2</v>
      </c>
      <c r="CC20">
        <f t="shared" si="66"/>
        <v>0</v>
      </c>
      <c r="CD20">
        <f t="shared" si="67"/>
        <v>0</v>
      </c>
      <c r="CE20">
        <f t="shared" si="68"/>
        <v>1</v>
      </c>
      <c r="CF20">
        <f t="shared" si="69"/>
        <v>0</v>
      </c>
      <c r="CG20">
        <f t="shared" si="70"/>
        <v>0</v>
      </c>
      <c r="CI20">
        <f t="shared" si="71"/>
        <v>0</v>
      </c>
      <c r="CJ20">
        <f t="shared" si="72"/>
        <v>0</v>
      </c>
      <c r="CK20">
        <f t="shared" si="56"/>
        <v>1</v>
      </c>
      <c r="CL20">
        <f t="shared" si="56"/>
        <v>1</v>
      </c>
      <c r="CM20">
        <f t="shared" si="56"/>
        <v>1</v>
      </c>
      <c r="CN20">
        <f t="shared" si="57"/>
        <v>0.2</v>
      </c>
      <c r="CO20">
        <f t="shared" si="58"/>
        <v>0.4</v>
      </c>
      <c r="CP20">
        <f t="shared" si="58"/>
        <v>0.60000000000000009</v>
      </c>
      <c r="CQ20">
        <f t="shared" si="58"/>
        <v>0.8</v>
      </c>
      <c r="CR20">
        <f t="shared" si="58"/>
        <v>1</v>
      </c>
    </row>
    <row r="21" spans="1:96" x14ac:dyDescent="0.25">
      <c r="A21" t="s">
        <v>19</v>
      </c>
      <c r="B21">
        <f>VLOOKUP(CONCATENATE($A21,"_",B$4),assets_m6!$A:$D,4,FALSE)</f>
        <v>191.73099999999999</v>
      </c>
      <c r="C21">
        <f>VLOOKUP(CONCATENATE($A21,"_",C$4),assets_m6!$A:$D,4,FALSE)</f>
        <v>190.744</v>
      </c>
      <c r="D21">
        <f>VLOOKUP(CONCATENATE($A21,"_",D$4),assets_m6!$A:$D,4,FALSE)</f>
        <v>194.184</v>
      </c>
      <c r="E21">
        <f>VLOOKUP(CONCATENATE($A21,"_",E$4),assets_m6!$A:$D,4,FALSE)</f>
        <v>189.398</v>
      </c>
      <c r="F21">
        <f>VLOOKUP(CONCATENATE($A21,"_",F$4),assets_m6!$A:$D,4,FALSE)</f>
        <v>182.828</v>
      </c>
      <c r="G21">
        <f>VLOOKUP(CONCATENATE($A21,"_",G$4),assets_m6!$A:$D,4,FALSE)</f>
        <v>178.22200000000001</v>
      </c>
      <c r="H21">
        <f>VLOOKUP(CONCATENATE($A21,"_",H$4),assets_m6!$A:$D,4,FALSE)</f>
        <v>175.57900000000001</v>
      </c>
      <c r="I21">
        <f>VLOOKUP(CONCATENATE($A21,"_",I$4),assets_m6!$A:$D,4,FALSE)</f>
        <v>183.077</v>
      </c>
      <c r="J21">
        <f>VLOOKUP(CONCATENATE($A21,"_",J$4),assets_m6!$A:$D,4,FALSE)</f>
        <v>184.93199999999999</v>
      </c>
      <c r="K21">
        <f>VLOOKUP(CONCATENATE($A21,"_",K$4),assets_m6!$A:$D,4,FALSE)</f>
        <v>181.74100000000001</v>
      </c>
      <c r="L21">
        <f>VLOOKUP(CONCATENATE($A21,"_",L$4),assets_m6!$A:$D,4,FALSE)</f>
        <v>181.22300000000001</v>
      </c>
      <c r="M21" t="e">
        <f>VLOOKUP(CONCATENATE($A21,"_",M$4),assets_m6!$A:$D,4,FALSE)</f>
        <v>#N/A</v>
      </c>
      <c r="N21">
        <f>VLOOKUP(CONCATENATE($A21,"_",N$4),assets_m6!$A:$D,4,FALSE)</f>
        <v>177.464</v>
      </c>
      <c r="O21">
        <f>VLOOKUP(CONCATENATE($A21,"_",O$4),assets_m6!$A:$D,4,FALSE)</f>
        <v>168.6</v>
      </c>
      <c r="P21">
        <f>VLOOKUP(CONCATENATE($A21,"_",P$4),assets_m6!$A:$D,4,FALSE)</f>
        <v>171.3</v>
      </c>
      <c r="Q21">
        <f>VLOOKUP(CONCATENATE($A21,"_",Q$4),assets_m6!$A:$D,4,FALSE)</f>
        <v>177.53</v>
      </c>
      <c r="R21">
        <f>VLOOKUP(CONCATENATE($A21,"_",R$4),assets_m6!$A:$D,4,FALSE)</f>
        <v>172.46</v>
      </c>
      <c r="S21">
        <f>VLOOKUP(CONCATENATE($A21,"_",S$4),assets_m6!$A:$D,4,FALSE)</f>
        <v>169.41</v>
      </c>
      <c r="T21">
        <f>VLOOKUP(CONCATENATE($A21,"_",T$4),assets_m6!$A:$D,4,FALSE)</f>
        <v>174.02</v>
      </c>
      <c r="U21">
        <f>VLOOKUP(CONCATENATE($A21,"_",U$4),assets_m6!$A:$D,4,FALSE)</f>
        <v>174.35</v>
      </c>
      <c r="V21">
        <f>VLOOKUP(CONCATENATE($A21,"_",V$4),assets_m6!$A:$D,4,FALSE)</f>
        <v>171.57</v>
      </c>
      <c r="X21" t="str">
        <f t="shared" si="59"/>
        <v>CDW</v>
      </c>
      <c r="Y21">
        <f t="shared" si="16"/>
        <v>191.73099999999999</v>
      </c>
      <c r="Z21">
        <f t="shared" si="17"/>
        <v>190.744</v>
      </c>
      <c r="AA21">
        <f t="shared" si="18"/>
        <v>194.184</v>
      </c>
      <c r="AB21">
        <f t="shared" si="19"/>
        <v>189.398</v>
      </c>
      <c r="AC21">
        <f t="shared" si="20"/>
        <v>182.828</v>
      </c>
      <c r="AD21">
        <f t="shared" si="21"/>
        <v>178.22200000000001</v>
      </c>
      <c r="AE21">
        <f t="shared" si="22"/>
        <v>175.57900000000001</v>
      </c>
      <c r="AF21">
        <f t="shared" si="23"/>
        <v>183.077</v>
      </c>
      <c r="AG21">
        <f t="shared" si="24"/>
        <v>184.93199999999999</v>
      </c>
      <c r="AH21">
        <f t="shared" si="25"/>
        <v>181.74100000000001</v>
      </c>
      <c r="AI21">
        <f t="shared" si="26"/>
        <v>181.22300000000001</v>
      </c>
      <c r="AJ21">
        <f t="shared" si="27"/>
        <v>181.22300000000001</v>
      </c>
      <c r="AK21">
        <f t="shared" si="28"/>
        <v>177.464</v>
      </c>
      <c r="AL21">
        <f t="shared" si="29"/>
        <v>168.6</v>
      </c>
      <c r="AM21">
        <f t="shared" si="30"/>
        <v>171.3</v>
      </c>
      <c r="AN21">
        <f t="shared" si="31"/>
        <v>177.53</v>
      </c>
      <c r="AO21">
        <f t="shared" si="32"/>
        <v>172.46</v>
      </c>
      <c r="AP21">
        <f t="shared" si="33"/>
        <v>169.41</v>
      </c>
      <c r="AQ21">
        <f t="shared" si="34"/>
        <v>174.02</v>
      </c>
      <c r="AR21">
        <f t="shared" si="35"/>
        <v>174.35</v>
      </c>
      <c r="AS21">
        <f t="shared" si="36"/>
        <v>171.57</v>
      </c>
      <c r="AU21" t="str">
        <f t="shared" si="60"/>
        <v>CDW</v>
      </c>
      <c r="AV21">
        <f t="shared" si="61"/>
        <v>-5.1478373345989687E-5</v>
      </c>
      <c r="AW21">
        <f t="shared" si="37"/>
        <v>1.8034643291532095E-4</v>
      </c>
      <c r="AX21">
        <f t="shared" si="38"/>
        <v>-2.4646726815803576E-4</v>
      </c>
      <c r="AY21">
        <f t="shared" si="39"/>
        <v>-3.4688856270921522E-4</v>
      </c>
      <c r="AZ21">
        <f t="shared" si="40"/>
        <v>-2.5193077646749922E-4</v>
      </c>
      <c r="BA21">
        <f t="shared" si="41"/>
        <v>-1.4829818989799243E-4</v>
      </c>
      <c r="BB21">
        <f t="shared" si="42"/>
        <v>4.270442364975305E-4</v>
      </c>
      <c r="BC21">
        <f t="shared" si="43"/>
        <v>1.0132348683887051E-4</v>
      </c>
      <c r="BD21">
        <f t="shared" si="44"/>
        <v>-1.7254991023727504E-4</v>
      </c>
      <c r="BE21">
        <f t="shared" si="45"/>
        <v>-2.8502099141085426E-5</v>
      </c>
      <c r="BF21">
        <f t="shared" si="46"/>
        <v>0</v>
      </c>
      <c r="BG21">
        <f t="shared" si="47"/>
        <v>-2.0742400247209317E-4</v>
      </c>
      <c r="BH21">
        <f t="shared" si="48"/>
        <v>-4.9948158499752088E-4</v>
      </c>
      <c r="BI21">
        <f t="shared" si="49"/>
        <v>1.6014234875444942E-4</v>
      </c>
      <c r="BJ21">
        <f t="shared" si="50"/>
        <v>3.6368943374197251E-4</v>
      </c>
      <c r="BK21">
        <f t="shared" si="51"/>
        <v>-2.8558553483918172E-4</v>
      </c>
      <c r="BL21">
        <f t="shared" si="52"/>
        <v>-1.7685260350226205E-4</v>
      </c>
      <c r="BM21">
        <f t="shared" si="53"/>
        <v>2.7212089014816204E-4</v>
      </c>
      <c r="BN21">
        <f t="shared" si="54"/>
        <v>1.8963337547407429E-5</v>
      </c>
      <c r="BO21">
        <f t="shared" si="55"/>
        <v>-1.5944938342414691E-4</v>
      </c>
      <c r="BQ21" t="s">
        <v>19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62"/>
        <v>-0.1051525314111959</v>
      </c>
      <c r="BZ21">
        <f t="shared" si="63"/>
        <v>13</v>
      </c>
      <c r="CA21">
        <f t="shared" si="64"/>
        <v>1</v>
      </c>
      <c r="CB21">
        <f t="shared" si="65"/>
        <v>0.24</v>
      </c>
      <c r="CC21">
        <f t="shared" si="66"/>
        <v>1</v>
      </c>
      <c r="CD21">
        <f t="shared" si="67"/>
        <v>0</v>
      </c>
      <c r="CE21">
        <f t="shared" si="68"/>
        <v>0</v>
      </c>
      <c r="CF21">
        <f t="shared" si="69"/>
        <v>0</v>
      </c>
      <c r="CG21">
        <f t="shared" si="70"/>
        <v>0</v>
      </c>
      <c r="CI21">
        <f t="shared" si="71"/>
        <v>1</v>
      </c>
      <c r="CJ21">
        <f t="shared" si="72"/>
        <v>1</v>
      </c>
      <c r="CK21">
        <f t="shared" si="72"/>
        <v>1</v>
      </c>
      <c r="CL21">
        <f t="shared" si="72"/>
        <v>1</v>
      </c>
      <c r="CM21">
        <f t="shared" si="72"/>
        <v>1</v>
      </c>
      <c r="CN21">
        <f t="shared" si="57"/>
        <v>0.2</v>
      </c>
      <c r="CO21">
        <f t="shared" si="58"/>
        <v>0.4</v>
      </c>
      <c r="CP21">
        <f t="shared" si="58"/>
        <v>0.60000000000000009</v>
      </c>
      <c r="CQ21">
        <f t="shared" si="58"/>
        <v>0.8</v>
      </c>
      <c r="CR21">
        <f t="shared" si="58"/>
        <v>1</v>
      </c>
    </row>
    <row r="22" spans="1:96" x14ac:dyDescent="0.25">
      <c r="A22" t="s">
        <v>20</v>
      </c>
      <c r="B22">
        <f>VLOOKUP(CONCATENATE($A22,"_",B$4),assets_m6!$A:$D,4,FALSE)</f>
        <v>155.81399999999999</v>
      </c>
      <c r="C22">
        <f>VLOOKUP(CONCATENATE($A22,"_",C$4),assets_m6!$A:$D,4,FALSE)</f>
        <v>154.41</v>
      </c>
      <c r="D22">
        <f>VLOOKUP(CONCATENATE($A22,"_",D$4),assets_m6!$A:$D,4,FALSE)</f>
        <v>157.57599999999999</v>
      </c>
      <c r="E22">
        <f>VLOOKUP(CONCATENATE($A22,"_",E$4),assets_m6!$A:$D,4,FALSE)</f>
        <v>159.886</v>
      </c>
      <c r="F22">
        <f>VLOOKUP(CONCATENATE($A22,"_",F$4),assets_m6!$A:$D,4,FALSE)</f>
        <v>159.30799999999999</v>
      </c>
      <c r="G22">
        <f>VLOOKUP(CONCATENATE($A22,"_",G$4),assets_m6!$A:$D,4,FALSE)</f>
        <v>154.87799999999999</v>
      </c>
      <c r="H22">
        <f>VLOOKUP(CONCATENATE($A22,"_",H$4),assets_m6!$A:$D,4,FALSE)</f>
        <v>153.48400000000001</v>
      </c>
      <c r="I22">
        <f>VLOOKUP(CONCATENATE($A22,"_",I$4),assets_m6!$A:$D,4,FALSE)</f>
        <v>157.60599999999999</v>
      </c>
      <c r="J22">
        <f>VLOOKUP(CONCATENATE($A22,"_",J$4),assets_m6!$A:$D,4,FALSE)</f>
        <v>155.39599999999999</v>
      </c>
      <c r="K22">
        <f>VLOOKUP(CONCATENATE($A22,"_",K$4),assets_m6!$A:$D,4,FALSE)</f>
        <v>152.25</v>
      </c>
      <c r="L22">
        <f>VLOOKUP(CONCATENATE($A22,"_",L$4),assets_m6!$A:$D,4,FALSE)</f>
        <v>144.25</v>
      </c>
      <c r="M22" t="e">
        <f>VLOOKUP(CONCATENATE($A22,"_",M$4),assets_m6!$A:$D,4,FALSE)</f>
        <v>#N/A</v>
      </c>
      <c r="N22">
        <f>VLOOKUP(CONCATENATE($A22,"_",N$4),assets_m6!$A:$D,4,FALSE)</f>
        <v>144.07</v>
      </c>
      <c r="O22">
        <f>VLOOKUP(CONCATENATE($A22,"_",O$4),assets_m6!$A:$D,4,FALSE)</f>
        <v>138.5</v>
      </c>
      <c r="P22">
        <f>VLOOKUP(CONCATENATE($A22,"_",P$4),assets_m6!$A:$D,4,FALSE)</f>
        <v>137.21</v>
      </c>
      <c r="Q22">
        <f>VLOOKUP(CONCATENATE($A22,"_",Q$4),assets_m6!$A:$D,4,FALSE)</f>
        <v>141.28</v>
      </c>
      <c r="R22">
        <f>VLOOKUP(CONCATENATE($A22,"_",R$4),assets_m6!$A:$D,4,FALSE)</f>
        <v>139.28</v>
      </c>
      <c r="S22">
        <f>VLOOKUP(CONCATENATE($A22,"_",S$4),assets_m6!$A:$D,4,FALSE)</f>
        <v>135.66</v>
      </c>
      <c r="T22">
        <f>VLOOKUP(CONCATENATE($A22,"_",T$4),assets_m6!$A:$D,4,FALSE)</f>
        <v>143.29</v>
      </c>
      <c r="U22">
        <f>VLOOKUP(CONCATENATE($A22,"_",U$4),assets_m6!$A:$D,4,FALSE)</f>
        <v>144.72999999999999</v>
      </c>
      <c r="V22">
        <f>VLOOKUP(CONCATENATE($A22,"_",V$4),assets_m6!$A:$D,4,FALSE)</f>
        <v>141.9</v>
      </c>
      <c r="X22" t="str">
        <f t="shared" si="59"/>
        <v>CE</v>
      </c>
      <c r="Y22">
        <f t="shared" si="16"/>
        <v>155.81399999999999</v>
      </c>
      <c r="Z22">
        <f t="shared" si="17"/>
        <v>154.41</v>
      </c>
      <c r="AA22">
        <f t="shared" si="18"/>
        <v>157.57599999999999</v>
      </c>
      <c r="AB22">
        <f t="shared" si="19"/>
        <v>159.886</v>
      </c>
      <c r="AC22">
        <f t="shared" si="20"/>
        <v>159.30799999999999</v>
      </c>
      <c r="AD22">
        <f t="shared" si="21"/>
        <v>154.87799999999999</v>
      </c>
      <c r="AE22">
        <f t="shared" si="22"/>
        <v>153.48400000000001</v>
      </c>
      <c r="AF22">
        <f t="shared" si="23"/>
        <v>157.60599999999999</v>
      </c>
      <c r="AG22">
        <f t="shared" si="24"/>
        <v>155.39599999999999</v>
      </c>
      <c r="AH22">
        <f t="shared" si="25"/>
        <v>152.25</v>
      </c>
      <c r="AI22">
        <f t="shared" si="26"/>
        <v>144.25</v>
      </c>
      <c r="AJ22">
        <f t="shared" si="27"/>
        <v>144.25</v>
      </c>
      <c r="AK22">
        <f t="shared" si="28"/>
        <v>144.07</v>
      </c>
      <c r="AL22">
        <f t="shared" si="29"/>
        <v>138.5</v>
      </c>
      <c r="AM22">
        <f t="shared" si="30"/>
        <v>137.21</v>
      </c>
      <c r="AN22">
        <f t="shared" si="31"/>
        <v>141.28</v>
      </c>
      <c r="AO22">
        <f t="shared" si="32"/>
        <v>139.28</v>
      </c>
      <c r="AP22">
        <f t="shared" si="33"/>
        <v>135.66</v>
      </c>
      <c r="AQ22">
        <f t="shared" si="34"/>
        <v>143.29</v>
      </c>
      <c r="AR22">
        <f t="shared" si="35"/>
        <v>144.72999999999999</v>
      </c>
      <c r="AS22">
        <f t="shared" si="36"/>
        <v>141.9</v>
      </c>
      <c r="AU22" t="str">
        <f t="shared" si="60"/>
        <v>CE</v>
      </c>
      <c r="AV22">
        <f t="shared" si="61"/>
        <v>-9.0107435788824904E-5</v>
      </c>
      <c r="AW22">
        <f t="shared" si="37"/>
        <v>2.050385337737191E-4</v>
      </c>
      <c r="AX22">
        <f t="shared" si="38"/>
        <v>1.4659592831395659E-4</v>
      </c>
      <c r="AY22">
        <f t="shared" si="39"/>
        <v>-3.615075741465813E-5</v>
      </c>
      <c r="AZ22">
        <f t="shared" si="40"/>
        <v>-2.7807768599191545E-4</v>
      </c>
      <c r="BA22">
        <f t="shared" si="41"/>
        <v>-9.000632756104657E-5</v>
      </c>
      <c r="BB22">
        <f t="shared" si="42"/>
        <v>2.6856219540798951E-4</v>
      </c>
      <c r="BC22">
        <f t="shared" si="43"/>
        <v>-1.4022308795350483E-4</v>
      </c>
      <c r="BD22">
        <f t="shared" si="44"/>
        <v>-2.0245051352673084E-4</v>
      </c>
      <c r="BE22">
        <f t="shared" si="45"/>
        <v>-5.2545155993431855E-4</v>
      </c>
      <c r="BF22">
        <f t="shared" si="46"/>
        <v>0</v>
      </c>
      <c r="BG22">
        <f t="shared" si="47"/>
        <v>-1.2478336221837562E-5</v>
      </c>
      <c r="BH22">
        <f t="shared" si="48"/>
        <v>-3.8661761643645403E-4</v>
      </c>
      <c r="BI22">
        <f t="shared" si="49"/>
        <v>-9.3140794223826144E-5</v>
      </c>
      <c r="BJ22">
        <f t="shared" si="50"/>
        <v>2.9662561037825181E-4</v>
      </c>
      <c r="BK22">
        <f t="shared" si="51"/>
        <v>-1.4156285390713478E-4</v>
      </c>
      <c r="BL22">
        <f t="shared" si="52"/>
        <v>-2.5990809879379697E-4</v>
      </c>
      <c r="BM22">
        <f t="shared" si="53"/>
        <v>5.6243550051599553E-4</v>
      </c>
      <c r="BN22">
        <f t="shared" si="54"/>
        <v>1.004954986391233E-4</v>
      </c>
      <c r="BO22">
        <f t="shared" si="55"/>
        <v>-1.9553651627167722E-4</v>
      </c>
      <c r="BQ22" t="s">
        <v>20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62"/>
        <v>-8.9298779313797136E-2</v>
      </c>
      <c r="BZ22">
        <f t="shared" si="63"/>
        <v>18</v>
      </c>
      <c r="CA22">
        <f t="shared" si="64"/>
        <v>1</v>
      </c>
      <c r="CB22">
        <f t="shared" si="65"/>
        <v>0.24</v>
      </c>
      <c r="CC22">
        <f t="shared" si="66"/>
        <v>1</v>
      </c>
      <c r="CD22">
        <f t="shared" si="67"/>
        <v>0</v>
      </c>
      <c r="CE22">
        <f t="shared" si="68"/>
        <v>0</v>
      </c>
      <c r="CF22">
        <f t="shared" si="69"/>
        <v>0</v>
      </c>
      <c r="CG22">
        <f t="shared" si="70"/>
        <v>0</v>
      </c>
      <c r="CI22">
        <f t="shared" si="71"/>
        <v>1</v>
      </c>
      <c r="CJ22">
        <f t="shared" si="72"/>
        <v>1</v>
      </c>
      <c r="CK22">
        <f t="shared" si="72"/>
        <v>1</v>
      </c>
      <c r="CL22">
        <f t="shared" si="72"/>
        <v>1</v>
      </c>
      <c r="CM22">
        <f t="shared" si="72"/>
        <v>1</v>
      </c>
      <c r="CN22">
        <f t="shared" si="57"/>
        <v>0.2</v>
      </c>
      <c r="CO22">
        <f t="shared" si="58"/>
        <v>0.4</v>
      </c>
      <c r="CP22">
        <f t="shared" si="58"/>
        <v>0.60000000000000009</v>
      </c>
      <c r="CQ22">
        <f t="shared" si="58"/>
        <v>0.8</v>
      </c>
      <c r="CR22">
        <f t="shared" si="58"/>
        <v>1</v>
      </c>
    </row>
    <row r="23" spans="1:96" x14ac:dyDescent="0.25">
      <c r="A23" t="s">
        <v>21</v>
      </c>
      <c r="B23">
        <f>VLOOKUP(CONCATENATE($A23,"_",B$4),assets_m6!$A:$D,4,FALSE)</f>
        <v>608.91999999999996</v>
      </c>
      <c r="C23">
        <f>VLOOKUP(CONCATENATE($A23,"_",C$4),assets_m6!$A:$D,4,FALSE)</f>
        <v>610.75</v>
      </c>
      <c r="D23">
        <f>VLOOKUP(CONCATENATE($A23,"_",D$4),assets_m6!$A:$D,4,FALSE)</f>
        <v>609.12</v>
      </c>
      <c r="E23">
        <f>VLOOKUP(CONCATENATE($A23,"_",E$4),assets_m6!$A:$D,4,FALSE)</f>
        <v>614.75</v>
      </c>
      <c r="F23">
        <f>VLOOKUP(CONCATENATE($A23,"_",F$4),assets_m6!$A:$D,4,FALSE)</f>
        <v>606.52</v>
      </c>
      <c r="G23">
        <f>VLOOKUP(CONCATENATE($A23,"_",G$4),assets_m6!$A:$D,4,FALSE)</f>
        <v>604.73</v>
      </c>
      <c r="H23">
        <f>VLOOKUP(CONCATENATE($A23,"_",H$4),assets_m6!$A:$D,4,FALSE)</f>
        <v>607.94000000000005</v>
      </c>
      <c r="I23">
        <f>VLOOKUP(CONCATENATE($A23,"_",I$4),assets_m6!$A:$D,4,FALSE)</f>
        <v>609.45000000000005</v>
      </c>
      <c r="J23">
        <f>VLOOKUP(CONCATENATE($A23,"_",J$4),assets_m6!$A:$D,4,FALSE)</f>
        <v>609.46</v>
      </c>
      <c r="K23">
        <f>VLOOKUP(CONCATENATE($A23,"_",K$4),assets_m6!$A:$D,4,FALSE)</f>
        <v>597.83000000000004</v>
      </c>
      <c r="L23">
        <f>VLOOKUP(CONCATENATE($A23,"_",L$4),assets_m6!$A:$D,4,FALSE)</f>
        <v>596.83000000000004</v>
      </c>
      <c r="M23" t="e">
        <f>VLOOKUP(CONCATENATE($A23,"_",M$4),assets_m6!$A:$D,4,FALSE)</f>
        <v>#N/A</v>
      </c>
      <c r="N23">
        <f>VLOOKUP(CONCATENATE($A23,"_",N$4),assets_m6!$A:$D,4,FALSE)</f>
        <v>595.5</v>
      </c>
      <c r="O23">
        <f>VLOOKUP(CONCATENATE($A23,"_",O$4),assets_m6!$A:$D,4,FALSE)</f>
        <v>570.6</v>
      </c>
      <c r="P23">
        <f>VLOOKUP(CONCATENATE($A23,"_",P$4),assets_m6!$A:$D,4,FALSE)</f>
        <v>586.59</v>
      </c>
      <c r="Q23">
        <f>VLOOKUP(CONCATENATE($A23,"_",Q$4),assets_m6!$A:$D,4,FALSE)</f>
        <v>601.16</v>
      </c>
      <c r="R23">
        <f>VLOOKUP(CONCATENATE($A23,"_",R$4),assets_m6!$A:$D,4,FALSE)</f>
        <v>601.78</v>
      </c>
      <c r="S23">
        <f>VLOOKUP(CONCATENATE($A23,"_",S$4),assets_m6!$A:$D,4,FALSE)</f>
        <v>594.74</v>
      </c>
      <c r="T23">
        <f>VLOOKUP(CONCATENATE($A23,"_",T$4),assets_m6!$A:$D,4,FALSE)</f>
        <v>570.99</v>
      </c>
      <c r="U23">
        <f>VLOOKUP(CONCATENATE($A23,"_",U$4),assets_m6!$A:$D,4,FALSE)</f>
        <v>561.82000000000005</v>
      </c>
      <c r="V23">
        <f>VLOOKUP(CONCATENATE($A23,"_",V$4),assets_m6!$A:$D,4,FALSE)</f>
        <v>549.92999999999995</v>
      </c>
      <c r="X23" t="str">
        <f t="shared" si="59"/>
        <v>CHTR</v>
      </c>
      <c r="Y23">
        <f t="shared" si="16"/>
        <v>608.91999999999996</v>
      </c>
      <c r="Z23">
        <f t="shared" si="17"/>
        <v>610.75</v>
      </c>
      <c r="AA23">
        <f t="shared" si="18"/>
        <v>609.12</v>
      </c>
      <c r="AB23">
        <f t="shared" si="19"/>
        <v>614.75</v>
      </c>
      <c r="AC23">
        <f t="shared" si="20"/>
        <v>606.52</v>
      </c>
      <c r="AD23">
        <f t="shared" si="21"/>
        <v>604.73</v>
      </c>
      <c r="AE23">
        <f t="shared" si="22"/>
        <v>607.94000000000005</v>
      </c>
      <c r="AF23">
        <f t="shared" si="23"/>
        <v>609.45000000000005</v>
      </c>
      <c r="AG23">
        <f t="shared" si="24"/>
        <v>609.46</v>
      </c>
      <c r="AH23">
        <f t="shared" si="25"/>
        <v>597.83000000000004</v>
      </c>
      <c r="AI23">
        <f t="shared" si="26"/>
        <v>596.83000000000004</v>
      </c>
      <c r="AJ23">
        <f t="shared" si="27"/>
        <v>596.83000000000004</v>
      </c>
      <c r="AK23">
        <f t="shared" si="28"/>
        <v>595.5</v>
      </c>
      <c r="AL23">
        <f t="shared" si="29"/>
        <v>570.6</v>
      </c>
      <c r="AM23">
        <f t="shared" si="30"/>
        <v>586.59</v>
      </c>
      <c r="AN23">
        <f t="shared" si="31"/>
        <v>601.16</v>
      </c>
      <c r="AO23">
        <f t="shared" si="32"/>
        <v>601.78</v>
      </c>
      <c r="AP23">
        <f t="shared" si="33"/>
        <v>594.74</v>
      </c>
      <c r="AQ23">
        <f t="shared" si="34"/>
        <v>570.99</v>
      </c>
      <c r="AR23">
        <f t="shared" si="35"/>
        <v>561.82000000000005</v>
      </c>
      <c r="AS23">
        <f t="shared" si="36"/>
        <v>549.92999999999995</v>
      </c>
      <c r="AU23" t="str">
        <f t="shared" si="60"/>
        <v>CHTR</v>
      </c>
      <c r="AV23">
        <f t="shared" si="61"/>
        <v>3.0053208960126798E-5</v>
      </c>
      <c r="AW23">
        <f t="shared" si="37"/>
        <v>-2.6688497748669592E-5</v>
      </c>
      <c r="AX23">
        <f t="shared" si="38"/>
        <v>9.2428421329130469E-5</v>
      </c>
      <c r="AY23">
        <f t="shared" si="39"/>
        <v>-1.3387555917039476E-4</v>
      </c>
      <c r="AZ23">
        <f t="shared" si="40"/>
        <v>-2.9512629426893813E-5</v>
      </c>
      <c r="BA23">
        <f t="shared" si="41"/>
        <v>5.3081540522217129E-5</v>
      </c>
      <c r="BB23">
        <f t="shared" si="42"/>
        <v>2.4837977431983268E-5</v>
      </c>
      <c r="BC23">
        <f t="shared" si="43"/>
        <v>1.6408236934926418E-7</v>
      </c>
      <c r="BD23">
        <f t="shared" si="44"/>
        <v>-1.9082466445706026E-4</v>
      </c>
      <c r="BE23">
        <f t="shared" si="45"/>
        <v>-1.6727163240386063E-5</v>
      </c>
      <c r="BF23">
        <f t="shared" si="46"/>
        <v>0</v>
      </c>
      <c r="BG23">
        <f t="shared" si="47"/>
        <v>-2.2284402593704083E-5</v>
      </c>
      <c r="BH23">
        <f t="shared" si="48"/>
        <v>-4.1813602015113315E-4</v>
      </c>
      <c r="BI23">
        <f t="shared" si="49"/>
        <v>2.8023133543638291E-4</v>
      </c>
      <c r="BJ23">
        <f t="shared" si="50"/>
        <v>2.4838473209567048E-4</v>
      </c>
      <c r="BK23">
        <f t="shared" si="51"/>
        <v>1.031339410473093E-5</v>
      </c>
      <c r="BL23">
        <f t="shared" si="52"/>
        <v>-1.1698627405364028E-4</v>
      </c>
      <c r="BM23">
        <f t="shared" si="53"/>
        <v>-3.9933416282745404E-4</v>
      </c>
      <c r="BN23">
        <f t="shared" si="54"/>
        <v>-1.6059825916390756E-4</v>
      </c>
      <c r="BO23">
        <f t="shared" si="55"/>
        <v>-2.1163361930867715E-4</v>
      </c>
      <c r="BQ23" t="s">
        <v>21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62"/>
        <v>-9.6876436970373792E-2</v>
      </c>
      <c r="BZ23">
        <f t="shared" si="63"/>
        <v>15</v>
      </c>
      <c r="CA23">
        <f t="shared" si="64"/>
        <v>1</v>
      </c>
      <c r="CB23">
        <f t="shared" si="65"/>
        <v>0.24</v>
      </c>
      <c r="CC23">
        <f t="shared" si="66"/>
        <v>1</v>
      </c>
      <c r="CD23">
        <f t="shared" si="67"/>
        <v>0</v>
      </c>
      <c r="CE23">
        <f t="shared" si="68"/>
        <v>0</v>
      </c>
      <c r="CF23">
        <f t="shared" si="69"/>
        <v>0</v>
      </c>
      <c r="CG23">
        <f t="shared" si="70"/>
        <v>0</v>
      </c>
      <c r="CI23">
        <f t="shared" si="71"/>
        <v>1</v>
      </c>
      <c r="CJ23">
        <f t="shared" si="72"/>
        <v>1</v>
      </c>
      <c r="CK23">
        <f t="shared" si="72"/>
        <v>1</v>
      </c>
      <c r="CL23">
        <f t="shared" si="72"/>
        <v>1</v>
      </c>
      <c r="CM23">
        <f t="shared" si="72"/>
        <v>1</v>
      </c>
      <c r="CN23">
        <f t="shared" si="57"/>
        <v>0.2</v>
      </c>
      <c r="CO23">
        <f t="shared" si="58"/>
        <v>0.4</v>
      </c>
      <c r="CP23">
        <f t="shared" si="58"/>
        <v>0.60000000000000009</v>
      </c>
      <c r="CQ23">
        <f t="shared" si="58"/>
        <v>0.8</v>
      </c>
      <c r="CR23">
        <f t="shared" si="58"/>
        <v>1</v>
      </c>
    </row>
    <row r="24" spans="1:96" x14ac:dyDescent="0.25">
      <c r="A24" t="s">
        <v>22</v>
      </c>
      <c r="B24">
        <f>VLOOKUP(CONCATENATE($A24,"_",B$4),assets_m6!$A:$D,4,FALSE)</f>
        <v>80.569999999999993</v>
      </c>
      <c r="C24">
        <f>VLOOKUP(CONCATENATE($A24,"_",C$4),assets_m6!$A:$D,4,FALSE)</f>
        <v>80.790000000000006</v>
      </c>
      <c r="D24">
        <f>VLOOKUP(CONCATENATE($A24,"_",D$4),assets_m6!$A:$D,4,FALSE)</f>
        <v>85.67</v>
      </c>
      <c r="E24">
        <f>VLOOKUP(CONCATENATE($A24,"_",E$4),assets_m6!$A:$D,4,FALSE)</f>
        <v>85.95</v>
      </c>
      <c r="F24">
        <f>VLOOKUP(CONCATENATE($A24,"_",F$4),assets_m6!$A:$D,4,FALSE)</f>
        <v>84.15</v>
      </c>
      <c r="G24">
        <f>VLOOKUP(CONCATENATE($A24,"_",G$4),assets_m6!$A:$D,4,FALSE)</f>
        <v>83.32</v>
      </c>
      <c r="H24">
        <f>VLOOKUP(CONCATENATE($A24,"_",H$4),assets_m6!$A:$D,4,FALSE)</f>
        <v>82.01</v>
      </c>
      <c r="I24">
        <f>VLOOKUP(CONCATENATE($A24,"_",I$4),assets_m6!$A:$D,4,FALSE)</f>
        <v>84.08</v>
      </c>
      <c r="J24">
        <f>VLOOKUP(CONCATENATE($A24,"_",J$4),assets_m6!$A:$D,4,FALSE)</f>
        <v>84.22</v>
      </c>
      <c r="K24">
        <f>VLOOKUP(CONCATENATE($A24,"_",K$4),assets_m6!$A:$D,4,FALSE)</f>
        <v>82.81</v>
      </c>
      <c r="L24">
        <f>VLOOKUP(CONCATENATE($A24,"_",L$4),assets_m6!$A:$D,4,FALSE)</f>
        <v>82.06</v>
      </c>
      <c r="M24" t="e">
        <f>VLOOKUP(CONCATENATE($A24,"_",M$4),assets_m6!$A:$D,4,FALSE)</f>
        <v>#N/A</v>
      </c>
      <c r="N24">
        <f>VLOOKUP(CONCATENATE($A24,"_",N$4),assets_m6!$A:$D,4,FALSE)</f>
        <v>81.33</v>
      </c>
      <c r="O24">
        <f>VLOOKUP(CONCATENATE($A24,"_",O$4),assets_m6!$A:$D,4,FALSE)</f>
        <v>81.349999999999994</v>
      </c>
      <c r="P24">
        <f>VLOOKUP(CONCATENATE($A24,"_",P$4),assets_m6!$A:$D,4,FALSE)</f>
        <v>80.84</v>
      </c>
      <c r="Q24">
        <f>VLOOKUP(CONCATENATE($A24,"_",Q$4),assets_m6!$A:$D,4,FALSE)</f>
        <v>83.52</v>
      </c>
      <c r="R24">
        <f>VLOOKUP(CONCATENATE($A24,"_",R$4),assets_m6!$A:$D,4,FALSE)</f>
        <v>82.62</v>
      </c>
      <c r="S24">
        <f>VLOOKUP(CONCATENATE($A24,"_",S$4),assets_m6!$A:$D,4,FALSE)</f>
        <v>83.15</v>
      </c>
      <c r="T24">
        <f>VLOOKUP(CONCATENATE($A24,"_",T$4),assets_m6!$A:$D,4,FALSE)</f>
        <v>84.68</v>
      </c>
      <c r="U24">
        <f>VLOOKUP(CONCATENATE($A24,"_",U$4),assets_m6!$A:$D,4,FALSE)</f>
        <v>84.78</v>
      </c>
      <c r="V24">
        <f>VLOOKUP(CONCATENATE($A24,"_",V$4),assets_m6!$A:$D,4,FALSE)</f>
        <v>86.05</v>
      </c>
      <c r="X24" t="str">
        <f t="shared" si="59"/>
        <v>CNC</v>
      </c>
      <c r="Y24">
        <f t="shared" si="16"/>
        <v>80.569999999999993</v>
      </c>
      <c r="Z24">
        <f t="shared" si="17"/>
        <v>80.790000000000006</v>
      </c>
      <c r="AA24">
        <f t="shared" si="18"/>
        <v>85.67</v>
      </c>
      <c r="AB24">
        <f t="shared" si="19"/>
        <v>85.95</v>
      </c>
      <c r="AC24">
        <f t="shared" si="20"/>
        <v>84.15</v>
      </c>
      <c r="AD24">
        <f t="shared" si="21"/>
        <v>83.32</v>
      </c>
      <c r="AE24">
        <f t="shared" si="22"/>
        <v>82.01</v>
      </c>
      <c r="AF24">
        <f t="shared" si="23"/>
        <v>84.08</v>
      </c>
      <c r="AG24">
        <f t="shared" si="24"/>
        <v>84.22</v>
      </c>
      <c r="AH24">
        <f t="shared" si="25"/>
        <v>82.81</v>
      </c>
      <c r="AI24">
        <f t="shared" si="26"/>
        <v>82.06</v>
      </c>
      <c r="AJ24">
        <f t="shared" si="27"/>
        <v>82.06</v>
      </c>
      <c r="AK24">
        <f t="shared" si="28"/>
        <v>81.33</v>
      </c>
      <c r="AL24">
        <f t="shared" si="29"/>
        <v>81.349999999999994</v>
      </c>
      <c r="AM24">
        <f t="shared" si="30"/>
        <v>80.84</v>
      </c>
      <c r="AN24">
        <f t="shared" si="31"/>
        <v>83.52</v>
      </c>
      <c r="AO24">
        <f t="shared" si="32"/>
        <v>82.62</v>
      </c>
      <c r="AP24">
        <f t="shared" si="33"/>
        <v>83.15</v>
      </c>
      <c r="AQ24">
        <f t="shared" si="34"/>
        <v>84.68</v>
      </c>
      <c r="AR24">
        <f t="shared" si="35"/>
        <v>84.78</v>
      </c>
      <c r="AS24">
        <f t="shared" si="36"/>
        <v>86.05</v>
      </c>
      <c r="AU24" t="str">
        <f t="shared" si="60"/>
        <v>CNC</v>
      </c>
      <c r="AV24">
        <f t="shared" si="61"/>
        <v>2.7305448678169678E-5</v>
      </c>
      <c r="AW24">
        <f t="shared" si="37"/>
        <v>6.0403515286545299E-4</v>
      </c>
      <c r="AX24">
        <f t="shared" si="38"/>
        <v>3.2683553169137516E-5</v>
      </c>
      <c r="AY24">
        <f t="shared" si="39"/>
        <v>-2.0942408376963315E-4</v>
      </c>
      <c r="AZ24">
        <f t="shared" si="40"/>
        <v>-9.8633392751041287E-5</v>
      </c>
      <c r="BA24">
        <f t="shared" si="41"/>
        <v>-1.5722515602496258E-4</v>
      </c>
      <c r="BB24">
        <f t="shared" si="42"/>
        <v>2.5240824289720682E-4</v>
      </c>
      <c r="BC24">
        <f t="shared" si="43"/>
        <v>1.6650808753568098E-5</v>
      </c>
      <c r="BD24">
        <f t="shared" si="44"/>
        <v>-1.6741866540014209E-4</v>
      </c>
      <c r="BE24">
        <f t="shared" si="45"/>
        <v>-9.0568771887453197E-5</v>
      </c>
      <c r="BF24">
        <f t="shared" si="46"/>
        <v>0</v>
      </c>
      <c r="BG24">
        <f t="shared" si="47"/>
        <v>-8.895929807458006E-5</v>
      </c>
      <c r="BH24">
        <f t="shared" si="48"/>
        <v>2.4591171769329919E-6</v>
      </c>
      <c r="BI24">
        <f t="shared" si="49"/>
        <v>-6.2692071296864289E-5</v>
      </c>
      <c r="BJ24">
        <f t="shared" si="50"/>
        <v>3.3151904997525886E-4</v>
      </c>
      <c r="BK24">
        <f t="shared" si="51"/>
        <v>-1.0775862068965415E-4</v>
      </c>
      <c r="BL24">
        <f t="shared" si="52"/>
        <v>6.4149116436698267E-5</v>
      </c>
      <c r="BM24">
        <f t="shared" si="53"/>
        <v>1.8400481058328334E-4</v>
      </c>
      <c r="BN24">
        <f t="shared" si="54"/>
        <v>1.1809163911194417E-5</v>
      </c>
      <c r="BO24">
        <f t="shared" si="55"/>
        <v>1.4979948100967162E-4</v>
      </c>
      <c r="BQ24" t="s">
        <v>22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62"/>
        <v>6.8015390343800483E-2</v>
      </c>
      <c r="BZ24">
        <f t="shared" si="63"/>
        <v>86</v>
      </c>
      <c r="CA24">
        <f t="shared" si="64"/>
        <v>5</v>
      </c>
      <c r="CB24">
        <f t="shared" si="65"/>
        <v>0.24000000000000005</v>
      </c>
      <c r="CC24">
        <f t="shared" si="66"/>
        <v>0</v>
      </c>
      <c r="CD24">
        <f t="shared" si="67"/>
        <v>0</v>
      </c>
      <c r="CE24">
        <f t="shared" si="68"/>
        <v>0</v>
      </c>
      <c r="CF24">
        <f t="shared" si="69"/>
        <v>0</v>
      </c>
      <c r="CG24">
        <f t="shared" si="70"/>
        <v>1</v>
      </c>
      <c r="CI24">
        <f t="shared" si="71"/>
        <v>0</v>
      </c>
      <c r="CJ24">
        <f t="shared" si="72"/>
        <v>0</v>
      </c>
      <c r="CK24">
        <f t="shared" si="72"/>
        <v>0</v>
      </c>
      <c r="CL24">
        <f t="shared" si="72"/>
        <v>0</v>
      </c>
      <c r="CM24">
        <f t="shared" si="72"/>
        <v>1</v>
      </c>
      <c r="CN24">
        <f t="shared" si="57"/>
        <v>0.2</v>
      </c>
      <c r="CO24">
        <f t="shared" si="58"/>
        <v>0.4</v>
      </c>
      <c r="CP24">
        <f t="shared" si="58"/>
        <v>0.60000000000000009</v>
      </c>
      <c r="CQ24">
        <f t="shared" si="58"/>
        <v>0.8</v>
      </c>
      <c r="CR24">
        <f t="shared" si="58"/>
        <v>1</v>
      </c>
    </row>
    <row r="25" spans="1:96" x14ac:dyDescent="0.25">
      <c r="A25" t="s">
        <v>23</v>
      </c>
      <c r="B25">
        <f>VLOOKUP(CONCATENATE($A25,"_",B$4),assets_m6!$A:$D,4,FALSE)</f>
        <v>27.713999999999999</v>
      </c>
      <c r="C25">
        <f>VLOOKUP(CONCATENATE($A25,"_",C$4),assets_m6!$A:$D,4,FALSE)</f>
        <v>27.902000000000001</v>
      </c>
      <c r="D25">
        <f>VLOOKUP(CONCATENATE($A25,"_",D$4),assets_m6!$A:$D,4,FALSE)</f>
        <v>28.012</v>
      </c>
      <c r="E25">
        <f>VLOOKUP(CONCATENATE($A25,"_",E$4),assets_m6!$A:$D,4,FALSE)</f>
        <v>28.071000000000002</v>
      </c>
      <c r="F25">
        <f>VLOOKUP(CONCATENATE($A25,"_",F$4),assets_m6!$A:$D,4,FALSE)</f>
        <v>27.445</v>
      </c>
      <c r="G25">
        <f>VLOOKUP(CONCATENATE($A25,"_",G$4),assets_m6!$A:$D,4,FALSE)</f>
        <v>27.227</v>
      </c>
      <c r="H25">
        <f>VLOOKUP(CONCATENATE($A25,"_",H$4),assets_m6!$A:$D,4,FALSE)</f>
        <v>26.74</v>
      </c>
      <c r="I25">
        <f>VLOOKUP(CONCATENATE($A25,"_",I$4),assets_m6!$A:$D,4,FALSE)</f>
        <v>26.72</v>
      </c>
      <c r="J25">
        <f>VLOOKUP(CONCATENATE($A25,"_",J$4),assets_m6!$A:$D,4,FALSE)</f>
        <v>26.88</v>
      </c>
      <c r="K25">
        <f>VLOOKUP(CONCATENATE($A25,"_",K$4),assets_m6!$A:$D,4,FALSE)</f>
        <v>26.81</v>
      </c>
      <c r="L25">
        <f>VLOOKUP(CONCATENATE($A25,"_",L$4),assets_m6!$A:$D,4,FALSE)</f>
        <v>26.61</v>
      </c>
      <c r="M25" t="e">
        <f>VLOOKUP(CONCATENATE($A25,"_",M$4),assets_m6!$A:$D,4,FALSE)</f>
        <v>#N/A</v>
      </c>
      <c r="N25">
        <f>VLOOKUP(CONCATENATE($A25,"_",N$4),assets_m6!$A:$D,4,FALSE)</f>
        <v>27.2</v>
      </c>
      <c r="O25">
        <f>VLOOKUP(CONCATENATE($A25,"_",O$4),assets_m6!$A:$D,4,FALSE)</f>
        <v>26.49</v>
      </c>
      <c r="P25">
        <f>VLOOKUP(CONCATENATE($A25,"_",P$4),assets_m6!$A:$D,4,FALSE)</f>
        <v>26.55</v>
      </c>
      <c r="Q25">
        <f>VLOOKUP(CONCATENATE($A25,"_",Q$4),assets_m6!$A:$D,4,FALSE)</f>
        <v>27.38</v>
      </c>
      <c r="R25">
        <f>VLOOKUP(CONCATENATE($A25,"_",R$4),assets_m6!$A:$D,4,FALSE)</f>
        <v>27.35</v>
      </c>
      <c r="S25">
        <f>VLOOKUP(CONCATENATE($A25,"_",S$4),assets_m6!$A:$D,4,FALSE)</f>
        <v>26.88</v>
      </c>
      <c r="T25">
        <f>VLOOKUP(CONCATENATE($A25,"_",T$4),assets_m6!$A:$D,4,FALSE)</f>
        <v>27.72</v>
      </c>
      <c r="U25">
        <f>VLOOKUP(CONCATENATE($A25,"_",U$4),assets_m6!$A:$D,4,FALSE)</f>
        <v>28.24</v>
      </c>
      <c r="V25">
        <f>VLOOKUP(CONCATENATE($A25,"_",V$4),assets_m6!$A:$D,4,FALSE)</f>
        <v>28.99</v>
      </c>
      <c r="X25" t="str">
        <f t="shared" si="59"/>
        <v>CNP</v>
      </c>
      <c r="Y25">
        <f t="shared" si="16"/>
        <v>27.713999999999999</v>
      </c>
      <c r="Z25">
        <f t="shared" si="17"/>
        <v>27.902000000000001</v>
      </c>
      <c r="AA25">
        <f t="shared" si="18"/>
        <v>28.012</v>
      </c>
      <c r="AB25">
        <f t="shared" si="19"/>
        <v>28.071000000000002</v>
      </c>
      <c r="AC25">
        <f t="shared" si="20"/>
        <v>27.445</v>
      </c>
      <c r="AD25">
        <f t="shared" si="21"/>
        <v>27.227</v>
      </c>
      <c r="AE25">
        <f t="shared" si="22"/>
        <v>26.74</v>
      </c>
      <c r="AF25">
        <f t="shared" si="23"/>
        <v>26.72</v>
      </c>
      <c r="AG25">
        <f t="shared" si="24"/>
        <v>26.88</v>
      </c>
      <c r="AH25">
        <f t="shared" si="25"/>
        <v>26.81</v>
      </c>
      <c r="AI25">
        <f t="shared" si="26"/>
        <v>26.61</v>
      </c>
      <c r="AJ25">
        <f t="shared" si="27"/>
        <v>26.61</v>
      </c>
      <c r="AK25">
        <f t="shared" si="28"/>
        <v>27.2</v>
      </c>
      <c r="AL25">
        <f t="shared" si="29"/>
        <v>26.49</v>
      </c>
      <c r="AM25">
        <f t="shared" si="30"/>
        <v>26.55</v>
      </c>
      <c r="AN25">
        <f t="shared" si="31"/>
        <v>27.38</v>
      </c>
      <c r="AO25">
        <f t="shared" si="32"/>
        <v>27.35</v>
      </c>
      <c r="AP25">
        <f t="shared" si="33"/>
        <v>26.88</v>
      </c>
      <c r="AQ25">
        <f t="shared" si="34"/>
        <v>27.72</v>
      </c>
      <c r="AR25">
        <f t="shared" si="35"/>
        <v>28.24</v>
      </c>
      <c r="AS25">
        <f t="shared" si="36"/>
        <v>28.99</v>
      </c>
      <c r="AU25" t="str">
        <f t="shared" si="60"/>
        <v>CNP</v>
      </c>
      <c r="AV25">
        <f t="shared" si="61"/>
        <v>6.7835750884030603E-5</v>
      </c>
      <c r="AW25">
        <f t="shared" si="37"/>
        <v>3.9423697226005106E-5</v>
      </c>
      <c r="AX25">
        <f t="shared" si="38"/>
        <v>2.1062401827788467E-5</v>
      </c>
      <c r="AY25">
        <f t="shared" si="39"/>
        <v>-2.2300594920024265E-4</v>
      </c>
      <c r="AZ25">
        <f t="shared" si="40"/>
        <v>-7.9431590453634532E-5</v>
      </c>
      <c r="BA25">
        <f t="shared" si="41"/>
        <v>-1.7886656627612367E-4</v>
      </c>
      <c r="BB25">
        <f t="shared" si="42"/>
        <v>-7.4794315632010384E-6</v>
      </c>
      <c r="BC25">
        <f t="shared" si="43"/>
        <v>5.9880239520958137E-5</v>
      </c>
      <c r="BD25">
        <f t="shared" si="44"/>
        <v>-2.6041666666666773E-5</v>
      </c>
      <c r="BE25">
        <f t="shared" si="45"/>
        <v>-7.4599030212606988E-5</v>
      </c>
      <c r="BF25">
        <f t="shared" si="46"/>
        <v>0</v>
      </c>
      <c r="BG25">
        <f t="shared" si="47"/>
        <v>2.2172115745960162E-4</v>
      </c>
      <c r="BH25">
        <f t="shared" si="48"/>
        <v>-2.6102941176470623E-4</v>
      </c>
      <c r="BI25">
        <f t="shared" si="49"/>
        <v>2.2650056625142423E-5</v>
      </c>
      <c r="BJ25">
        <f t="shared" si="50"/>
        <v>3.1261770244821028E-4</v>
      </c>
      <c r="BK25">
        <f t="shared" si="51"/>
        <v>-1.095690284879386E-5</v>
      </c>
      <c r="BL25">
        <f t="shared" si="52"/>
        <v>-1.7184643510054933E-4</v>
      </c>
      <c r="BM25">
        <f t="shared" si="53"/>
        <v>3.1250000000000001E-4</v>
      </c>
      <c r="BN25">
        <f t="shared" si="54"/>
        <v>1.8759018759018743E-4</v>
      </c>
      <c r="BO25">
        <f t="shared" si="55"/>
        <v>2.6558073654390937E-4</v>
      </c>
      <c r="BQ25" t="s">
        <v>23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62"/>
        <v>4.6041711770224432E-2</v>
      </c>
      <c r="BZ25">
        <f t="shared" si="63"/>
        <v>83</v>
      </c>
      <c r="CA25">
        <f t="shared" si="64"/>
        <v>5</v>
      </c>
      <c r="CB25">
        <f t="shared" si="65"/>
        <v>0.24000000000000005</v>
      </c>
      <c r="CC25">
        <f t="shared" si="66"/>
        <v>0</v>
      </c>
      <c r="CD25">
        <f t="shared" si="67"/>
        <v>0</v>
      </c>
      <c r="CE25">
        <f t="shared" si="68"/>
        <v>0</v>
      </c>
      <c r="CF25">
        <f t="shared" si="69"/>
        <v>0</v>
      </c>
      <c r="CG25">
        <f t="shared" si="70"/>
        <v>1</v>
      </c>
      <c r="CI25">
        <f t="shared" si="71"/>
        <v>0</v>
      </c>
      <c r="CJ25">
        <f t="shared" si="72"/>
        <v>0</v>
      </c>
      <c r="CK25">
        <f t="shared" si="72"/>
        <v>0</v>
      </c>
      <c r="CL25">
        <f t="shared" si="72"/>
        <v>0</v>
      </c>
      <c r="CM25">
        <f t="shared" si="72"/>
        <v>1</v>
      </c>
      <c r="CN25">
        <f t="shared" si="57"/>
        <v>0.2</v>
      </c>
      <c r="CO25">
        <f t="shared" si="58"/>
        <v>0.4</v>
      </c>
      <c r="CP25">
        <f t="shared" si="58"/>
        <v>0.60000000000000009</v>
      </c>
      <c r="CQ25">
        <f t="shared" si="58"/>
        <v>0.8</v>
      </c>
      <c r="CR25">
        <f t="shared" si="58"/>
        <v>1</v>
      </c>
    </row>
    <row r="26" spans="1:96" x14ac:dyDescent="0.25">
      <c r="A26" t="s">
        <v>24</v>
      </c>
      <c r="B26">
        <f>VLOOKUP(CONCATENATE($A26,"_",B$4),assets_m6!$A:$D,4,FALSE)</f>
        <v>91.41</v>
      </c>
      <c r="C26">
        <f>VLOOKUP(CONCATENATE($A26,"_",C$4),assets_m6!$A:$D,4,FALSE)</f>
        <v>92.474999999999994</v>
      </c>
      <c r="D26">
        <f>VLOOKUP(CONCATENATE($A26,"_",D$4),assets_m6!$A:$D,4,FALSE)</f>
        <v>90.873000000000005</v>
      </c>
      <c r="E26">
        <f>VLOOKUP(CONCATENATE($A26,"_",E$4),assets_m6!$A:$D,4,FALSE)</f>
        <v>92.484999999999999</v>
      </c>
      <c r="F26">
        <f>VLOOKUP(CONCATENATE($A26,"_",F$4),assets_m6!$A:$D,4,FALSE)</f>
        <v>91.45</v>
      </c>
      <c r="G26">
        <f>VLOOKUP(CONCATENATE($A26,"_",G$4),assets_m6!$A:$D,4,FALSE)</f>
        <v>93.52</v>
      </c>
      <c r="H26">
        <f>VLOOKUP(CONCATENATE($A26,"_",H$4),assets_m6!$A:$D,4,FALSE)</f>
        <v>91.55</v>
      </c>
      <c r="I26">
        <f>VLOOKUP(CONCATENATE($A26,"_",I$4),assets_m6!$A:$D,4,FALSE)</f>
        <v>89.68</v>
      </c>
      <c r="J26">
        <f>VLOOKUP(CONCATENATE($A26,"_",J$4),assets_m6!$A:$D,4,FALSE)</f>
        <v>90.21</v>
      </c>
      <c r="K26">
        <f>VLOOKUP(CONCATENATE($A26,"_",K$4),assets_m6!$A:$D,4,FALSE)</f>
        <v>91.16</v>
      </c>
      <c r="L26">
        <f>VLOOKUP(CONCATENATE($A26,"_",L$4),assets_m6!$A:$D,4,FALSE)</f>
        <v>89.63</v>
      </c>
      <c r="M26" t="e">
        <f>VLOOKUP(CONCATENATE($A26,"_",M$4),assets_m6!$A:$D,4,FALSE)</f>
        <v>#N/A</v>
      </c>
      <c r="N26">
        <f>VLOOKUP(CONCATENATE($A26,"_",N$4),assets_m6!$A:$D,4,FALSE)</f>
        <v>87.83</v>
      </c>
      <c r="O26">
        <f>VLOOKUP(CONCATENATE($A26,"_",O$4),assets_m6!$A:$D,4,FALSE)</f>
        <v>88.23</v>
      </c>
      <c r="P26">
        <f>VLOOKUP(CONCATENATE($A26,"_",P$4),assets_m6!$A:$D,4,FALSE)</f>
        <v>87.73</v>
      </c>
      <c r="Q26">
        <f>VLOOKUP(CONCATENATE($A26,"_",Q$4),assets_m6!$A:$D,4,FALSE)</f>
        <v>91.27</v>
      </c>
      <c r="R26">
        <f>VLOOKUP(CONCATENATE($A26,"_",R$4),assets_m6!$A:$D,4,FALSE)</f>
        <v>94.86</v>
      </c>
      <c r="S26">
        <f>VLOOKUP(CONCATENATE($A26,"_",S$4),assets_m6!$A:$D,4,FALSE)</f>
        <v>96.96</v>
      </c>
      <c r="T26">
        <f>VLOOKUP(CONCATENATE($A26,"_",T$4),assets_m6!$A:$D,4,FALSE)</f>
        <v>98.04</v>
      </c>
      <c r="U26">
        <f>VLOOKUP(CONCATENATE($A26,"_",U$4),assets_m6!$A:$D,4,FALSE)</f>
        <v>97.41</v>
      </c>
      <c r="V26">
        <f>VLOOKUP(CONCATENATE($A26,"_",V$4),assets_m6!$A:$D,4,FALSE)</f>
        <v>100.27</v>
      </c>
      <c r="X26" t="str">
        <f t="shared" si="59"/>
        <v>COP</v>
      </c>
      <c r="Y26">
        <f t="shared" si="16"/>
        <v>91.41</v>
      </c>
      <c r="Z26">
        <f t="shared" si="17"/>
        <v>92.474999999999994</v>
      </c>
      <c r="AA26">
        <f t="shared" si="18"/>
        <v>90.873000000000005</v>
      </c>
      <c r="AB26">
        <f t="shared" si="19"/>
        <v>92.484999999999999</v>
      </c>
      <c r="AC26">
        <f t="shared" si="20"/>
        <v>91.45</v>
      </c>
      <c r="AD26">
        <f t="shared" si="21"/>
        <v>93.52</v>
      </c>
      <c r="AE26">
        <f t="shared" si="22"/>
        <v>91.55</v>
      </c>
      <c r="AF26">
        <f t="shared" si="23"/>
        <v>89.68</v>
      </c>
      <c r="AG26">
        <f t="shared" si="24"/>
        <v>90.21</v>
      </c>
      <c r="AH26">
        <f t="shared" si="25"/>
        <v>91.16</v>
      </c>
      <c r="AI26">
        <f t="shared" si="26"/>
        <v>89.63</v>
      </c>
      <c r="AJ26">
        <f t="shared" si="27"/>
        <v>89.63</v>
      </c>
      <c r="AK26">
        <f t="shared" si="28"/>
        <v>87.83</v>
      </c>
      <c r="AL26">
        <f t="shared" si="29"/>
        <v>88.23</v>
      </c>
      <c r="AM26">
        <f t="shared" si="30"/>
        <v>87.73</v>
      </c>
      <c r="AN26">
        <f t="shared" si="31"/>
        <v>91.27</v>
      </c>
      <c r="AO26">
        <f t="shared" si="32"/>
        <v>94.86</v>
      </c>
      <c r="AP26">
        <f t="shared" si="33"/>
        <v>96.96</v>
      </c>
      <c r="AQ26">
        <f t="shared" si="34"/>
        <v>98.04</v>
      </c>
      <c r="AR26">
        <f t="shared" si="35"/>
        <v>97.41</v>
      </c>
      <c r="AS26">
        <f t="shared" si="36"/>
        <v>100.27</v>
      </c>
      <c r="AU26" t="str">
        <f t="shared" si="60"/>
        <v>COP</v>
      </c>
      <c r="AV26">
        <f t="shared" si="61"/>
        <v>1.1650804069576608E-4</v>
      </c>
      <c r="AW26">
        <f t="shared" si="37"/>
        <v>-1.7323600973235897E-4</v>
      </c>
      <c r="AX26">
        <f t="shared" si="38"/>
        <v>1.7739042399832674E-4</v>
      </c>
      <c r="AY26">
        <f t="shared" si="39"/>
        <v>-1.1191003946585897E-4</v>
      </c>
      <c r="AZ26">
        <f t="shared" si="40"/>
        <v>2.2635319846910808E-4</v>
      </c>
      <c r="BA26">
        <f t="shared" si="41"/>
        <v>-2.1065012831479886E-4</v>
      </c>
      <c r="BB26">
        <f t="shared" si="42"/>
        <v>-2.0425996723102025E-4</v>
      </c>
      <c r="BC26">
        <f t="shared" si="43"/>
        <v>5.9099018733272398E-5</v>
      </c>
      <c r="BD26">
        <f t="shared" si="44"/>
        <v>1.0530983261279271E-4</v>
      </c>
      <c r="BE26">
        <f t="shared" si="45"/>
        <v>-1.678367705133832E-4</v>
      </c>
      <c r="BF26">
        <f t="shared" si="46"/>
        <v>0</v>
      </c>
      <c r="BG26">
        <f t="shared" si="47"/>
        <v>-2.0082561642307232E-4</v>
      </c>
      <c r="BH26">
        <f t="shared" si="48"/>
        <v>4.5542525333030371E-5</v>
      </c>
      <c r="BI26">
        <f t="shared" si="49"/>
        <v>-5.6670066870678907E-5</v>
      </c>
      <c r="BJ26">
        <f t="shared" si="50"/>
        <v>4.0351077168585345E-4</v>
      </c>
      <c r="BK26">
        <f t="shared" si="51"/>
        <v>3.9333844636791975E-4</v>
      </c>
      <c r="BL26">
        <f t="shared" si="52"/>
        <v>2.2137887413029668E-4</v>
      </c>
      <c r="BM26">
        <f t="shared" si="53"/>
        <v>1.1138613861386269E-4</v>
      </c>
      <c r="BN26">
        <f t="shared" si="54"/>
        <v>-6.4259485924113592E-5</v>
      </c>
      <c r="BO26">
        <f t="shared" si="55"/>
        <v>2.9360435273585869E-4</v>
      </c>
      <c r="BQ26" t="s">
        <v>24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62"/>
        <v>9.6925938081172738E-2</v>
      </c>
      <c r="BZ26">
        <f t="shared" si="63"/>
        <v>93</v>
      </c>
      <c r="CA26">
        <f t="shared" si="64"/>
        <v>5</v>
      </c>
      <c r="CB26">
        <f t="shared" si="65"/>
        <v>0.24000000000000005</v>
      </c>
      <c r="CC26">
        <f t="shared" si="66"/>
        <v>0</v>
      </c>
      <c r="CD26">
        <f t="shared" si="67"/>
        <v>0</v>
      </c>
      <c r="CE26">
        <f t="shared" si="68"/>
        <v>0</v>
      </c>
      <c r="CF26">
        <f t="shared" si="69"/>
        <v>0</v>
      </c>
      <c r="CG26">
        <f t="shared" si="70"/>
        <v>1</v>
      </c>
      <c r="CI26">
        <f t="shared" si="71"/>
        <v>0</v>
      </c>
      <c r="CJ26">
        <f t="shared" si="72"/>
        <v>0</v>
      </c>
      <c r="CK26">
        <f t="shared" si="72"/>
        <v>0</v>
      </c>
      <c r="CL26">
        <f t="shared" si="72"/>
        <v>0</v>
      </c>
      <c r="CM26">
        <f t="shared" si="72"/>
        <v>1</v>
      </c>
      <c r="CN26">
        <f t="shared" si="57"/>
        <v>0.2</v>
      </c>
      <c r="CO26">
        <f t="shared" si="58"/>
        <v>0.4</v>
      </c>
      <c r="CP26">
        <f t="shared" si="58"/>
        <v>0.60000000000000009</v>
      </c>
      <c r="CQ26">
        <f t="shared" si="58"/>
        <v>0.8</v>
      </c>
      <c r="CR26">
        <f t="shared" si="58"/>
        <v>1</v>
      </c>
    </row>
    <row r="27" spans="1:96" x14ac:dyDescent="0.25">
      <c r="A27" t="s">
        <v>25</v>
      </c>
      <c r="B27">
        <f>VLOOKUP(CONCATENATE($A27,"_",B$4),assets_m6!$A:$D,4,FALSE)</f>
        <v>380.84399999999999</v>
      </c>
      <c r="C27">
        <f>VLOOKUP(CONCATENATE($A27,"_",C$4),assets_m6!$A:$D,4,FALSE)</f>
        <v>378.90899999999999</v>
      </c>
      <c r="D27">
        <f>VLOOKUP(CONCATENATE($A27,"_",D$4),assets_m6!$A:$D,4,FALSE)</f>
        <v>382.58</v>
      </c>
      <c r="E27">
        <f>VLOOKUP(CONCATENATE($A27,"_",E$4),assets_m6!$A:$D,4,FALSE)</f>
        <v>390.57900000000001</v>
      </c>
      <c r="F27">
        <f>VLOOKUP(CONCATENATE($A27,"_",F$4),assets_m6!$A:$D,4,FALSE)</f>
        <v>380.68400000000003</v>
      </c>
      <c r="G27">
        <f>VLOOKUP(CONCATENATE($A27,"_",G$4),assets_m6!$A:$D,4,FALSE)</f>
        <v>374.58</v>
      </c>
      <c r="H27">
        <f>VLOOKUP(CONCATENATE($A27,"_",H$4),assets_m6!$A:$D,4,FALSE)</f>
        <v>370.5</v>
      </c>
      <c r="I27">
        <f>VLOOKUP(CONCATENATE($A27,"_",I$4),assets_m6!$A:$D,4,FALSE)</f>
        <v>377.75</v>
      </c>
      <c r="J27">
        <f>VLOOKUP(CONCATENATE($A27,"_",J$4),assets_m6!$A:$D,4,FALSE)</f>
        <v>378.57</v>
      </c>
      <c r="K27">
        <f>VLOOKUP(CONCATENATE($A27,"_",K$4),assets_m6!$A:$D,4,FALSE)</f>
        <v>370.64</v>
      </c>
      <c r="L27">
        <f>VLOOKUP(CONCATENATE($A27,"_",L$4),assets_m6!$A:$D,4,FALSE)</f>
        <v>371.57</v>
      </c>
      <c r="M27" t="e">
        <f>VLOOKUP(CONCATENATE($A27,"_",M$4),assets_m6!$A:$D,4,FALSE)</f>
        <v>#N/A</v>
      </c>
      <c r="N27">
        <f>VLOOKUP(CONCATENATE($A27,"_",N$4),assets_m6!$A:$D,4,FALSE)</f>
        <v>370</v>
      </c>
      <c r="O27">
        <f>VLOOKUP(CONCATENATE($A27,"_",O$4),assets_m6!$A:$D,4,FALSE)</f>
        <v>363.91</v>
      </c>
      <c r="P27">
        <f>VLOOKUP(CONCATENATE($A27,"_",P$4),assets_m6!$A:$D,4,FALSE)</f>
        <v>374.02</v>
      </c>
      <c r="Q27">
        <f>VLOOKUP(CONCATENATE($A27,"_",Q$4),assets_m6!$A:$D,4,FALSE)</f>
        <v>377.32</v>
      </c>
      <c r="R27">
        <f>VLOOKUP(CONCATENATE($A27,"_",R$4),assets_m6!$A:$D,4,FALSE)</f>
        <v>375.32</v>
      </c>
      <c r="S27">
        <f>VLOOKUP(CONCATENATE($A27,"_",S$4),assets_m6!$A:$D,4,FALSE)</f>
        <v>372.15</v>
      </c>
      <c r="T27">
        <f>VLOOKUP(CONCATENATE($A27,"_",T$4),assets_m6!$A:$D,4,FALSE)</f>
        <v>380.99</v>
      </c>
      <c r="U27">
        <f>VLOOKUP(CONCATENATE($A27,"_",U$4),assets_m6!$A:$D,4,FALSE)</f>
        <v>378.41</v>
      </c>
      <c r="V27">
        <f>VLOOKUP(CONCATENATE($A27,"_",V$4),assets_m6!$A:$D,4,FALSE)</f>
        <v>378.95</v>
      </c>
      <c r="X27" t="str">
        <f t="shared" si="59"/>
        <v>CTAS</v>
      </c>
      <c r="Y27">
        <f t="shared" si="16"/>
        <v>380.84399999999999</v>
      </c>
      <c r="Z27">
        <f t="shared" si="17"/>
        <v>378.90899999999999</v>
      </c>
      <c r="AA27">
        <f t="shared" si="18"/>
        <v>382.58</v>
      </c>
      <c r="AB27">
        <f t="shared" si="19"/>
        <v>390.57900000000001</v>
      </c>
      <c r="AC27">
        <f t="shared" si="20"/>
        <v>380.68400000000003</v>
      </c>
      <c r="AD27">
        <f t="shared" si="21"/>
        <v>374.58</v>
      </c>
      <c r="AE27">
        <f t="shared" si="22"/>
        <v>370.5</v>
      </c>
      <c r="AF27">
        <f t="shared" si="23"/>
        <v>377.75</v>
      </c>
      <c r="AG27">
        <f t="shared" si="24"/>
        <v>378.57</v>
      </c>
      <c r="AH27">
        <f t="shared" si="25"/>
        <v>370.64</v>
      </c>
      <c r="AI27">
        <f t="shared" si="26"/>
        <v>371.57</v>
      </c>
      <c r="AJ27">
        <f t="shared" si="27"/>
        <v>371.57</v>
      </c>
      <c r="AK27">
        <f t="shared" si="28"/>
        <v>370</v>
      </c>
      <c r="AL27">
        <f t="shared" si="29"/>
        <v>363.91</v>
      </c>
      <c r="AM27">
        <f t="shared" si="30"/>
        <v>374.02</v>
      </c>
      <c r="AN27">
        <f t="shared" si="31"/>
        <v>377.32</v>
      </c>
      <c r="AO27">
        <f t="shared" si="32"/>
        <v>375.32</v>
      </c>
      <c r="AP27">
        <f t="shared" si="33"/>
        <v>372.15</v>
      </c>
      <c r="AQ27">
        <f t="shared" si="34"/>
        <v>380.99</v>
      </c>
      <c r="AR27">
        <f t="shared" si="35"/>
        <v>378.41</v>
      </c>
      <c r="AS27">
        <f t="shared" si="36"/>
        <v>378.95</v>
      </c>
      <c r="AU27" t="str">
        <f t="shared" si="60"/>
        <v>CTAS</v>
      </c>
      <c r="AV27">
        <f t="shared" si="61"/>
        <v>-5.0808204934303873E-5</v>
      </c>
      <c r="AW27">
        <f t="shared" si="37"/>
        <v>9.6883420557442347E-5</v>
      </c>
      <c r="AX27">
        <f t="shared" si="38"/>
        <v>2.0908045376130546E-4</v>
      </c>
      <c r="AY27">
        <f t="shared" si="39"/>
        <v>-2.5334183353431652E-4</v>
      </c>
      <c r="AZ27">
        <f t="shared" si="40"/>
        <v>-1.6034296161645989E-4</v>
      </c>
      <c r="BA27">
        <f t="shared" si="41"/>
        <v>-1.0892199263174714E-4</v>
      </c>
      <c r="BB27">
        <f t="shared" si="42"/>
        <v>1.9568151147098515E-4</v>
      </c>
      <c r="BC27">
        <f t="shared" si="43"/>
        <v>2.1707478491065337E-5</v>
      </c>
      <c r="BD27">
        <f t="shared" si="44"/>
        <v>-2.0947248857542877E-4</v>
      </c>
      <c r="BE27">
        <f t="shared" si="45"/>
        <v>2.5091733218217323E-5</v>
      </c>
      <c r="BF27">
        <f t="shared" si="46"/>
        <v>0</v>
      </c>
      <c r="BG27">
        <f t="shared" si="47"/>
        <v>-4.2253142072825933E-5</v>
      </c>
      <c r="BH27">
        <f t="shared" si="48"/>
        <v>-1.6459459459459392E-4</v>
      </c>
      <c r="BI27">
        <f t="shared" si="49"/>
        <v>2.7781594350251315E-4</v>
      </c>
      <c r="BJ27">
        <f t="shared" si="50"/>
        <v>8.8230575905032119E-5</v>
      </c>
      <c r="BK27">
        <f t="shared" si="51"/>
        <v>-5.300540655146825E-5</v>
      </c>
      <c r="BL27">
        <f t="shared" si="52"/>
        <v>-8.4461259725035061E-5</v>
      </c>
      <c r="BM27">
        <f t="shared" si="53"/>
        <v>2.3753862689775718E-4</v>
      </c>
      <c r="BN27">
        <f t="shared" si="54"/>
        <v>-6.7718312816608938E-5</v>
      </c>
      <c r="BO27">
        <f t="shared" si="55"/>
        <v>1.4270235987420088E-5</v>
      </c>
      <c r="BQ27" t="s">
        <v>25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62"/>
        <v>-4.9731648654042218E-3</v>
      </c>
      <c r="BZ27">
        <f t="shared" si="63"/>
        <v>61</v>
      </c>
      <c r="CA27">
        <f t="shared" si="64"/>
        <v>4</v>
      </c>
      <c r="CB27">
        <f t="shared" si="65"/>
        <v>0.12000000000000002</v>
      </c>
      <c r="CC27">
        <f t="shared" si="66"/>
        <v>0</v>
      </c>
      <c r="CD27">
        <f t="shared" si="67"/>
        <v>0</v>
      </c>
      <c r="CE27">
        <f t="shared" si="68"/>
        <v>0</v>
      </c>
      <c r="CF27">
        <f t="shared" si="69"/>
        <v>1</v>
      </c>
      <c r="CG27">
        <f t="shared" si="70"/>
        <v>0</v>
      </c>
      <c r="CI27">
        <f t="shared" si="71"/>
        <v>0</v>
      </c>
      <c r="CJ27">
        <f t="shared" si="72"/>
        <v>0</v>
      </c>
      <c r="CK27">
        <f t="shared" si="72"/>
        <v>0</v>
      </c>
      <c r="CL27">
        <f t="shared" si="72"/>
        <v>1</v>
      </c>
      <c r="CM27">
        <f t="shared" si="72"/>
        <v>1</v>
      </c>
      <c r="CN27">
        <f t="shared" si="57"/>
        <v>0.2</v>
      </c>
      <c r="CO27">
        <f t="shared" si="58"/>
        <v>0.4</v>
      </c>
      <c r="CP27">
        <f t="shared" si="58"/>
        <v>0.60000000000000009</v>
      </c>
      <c r="CQ27">
        <f t="shared" si="58"/>
        <v>0.8</v>
      </c>
      <c r="CR27">
        <f t="shared" si="58"/>
        <v>1</v>
      </c>
    </row>
    <row r="28" spans="1:96" x14ac:dyDescent="0.25">
      <c r="A28" t="s">
        <v>26</v>
      </c>
      <c r="B28">
        <f>VLOOKUP(CONCATENATE($A28,"_",B$4),assets_m6!$A:$D,4,FALSE)</f>
        <v>78.83</v>
      </c>
      <c r="C28">
        <f>VLOOKUP(CONCATENATE($A28,"_",C$4),assets_m6!$A:$D,4,FALSE)</f>
        <v>80.75</v>
      </c>
      <c r="D28">
        <f>VLOOKUP(CONCATENATE($A28,"_",D$4),assets_m6!$A:$D,4,FALSE)</f>
        <v>82.36</v>
      </c>
      <c r="E28">
        <f>VLOOKUP(CONCATENATE($A28,"_",E$4),assets_m6!$A:$D,4,FALSE)</f>
        <v>86.87</v>
      </c>
      <c r="F28">
        <f>VLOOKUP(CONCATENATE($A28,"_",F$4),assets_m6!$A:$D,4,FALSE)</f>
        <v>86.49</v>
      </c>
      <c r="G28">
        <f>VLOOKUP(CONCATENATE($A28,"_",G$4),assets_m6!$A:$D,4,FALSE)</f>
        <v>83.74</v>
      </c>
      <c r="H28">
        <f>VLOOKUP(CONCATENATE($A28,"_",H$4),assets_m6!$A:$D,4,FALSE)</f>
        <v>81.23</v>
      </c>
      <c r="I28">
        <f>VLOOKUP(CONCATENATE($A28,"_",I$4),assets_m6!$A:$D,4,FALSE)</f>
        <v>84.18</v>
      </c>
      <c r="J28">
        <f>VLOOKUP(CONCATENATE($A28,"_",J$4),assets_m6!$A:$D,4,FALSE)</f>
        <v>85.42</v>
      </c>
      <c r="K28">
        <f>VLOOKUP(CONCATENATE($A28,"_",K$4),assets_m6!$A:$D,4,FALSE)</f>
        <v>81.92</v>
      </c>
      <c r="L28">
        <f>VLOOKUP(CONCATENATE($A28,"_",L$4),assets_m6!$A:$D,4,FALSE)</f>
        <v>79.28</v>
      </c>
      <c r="M28" t="e">
        <f>VLOOKUP(CONCATENATE($A28,"_",M$4),assets_m6!$A:$D,4,FALSE)</f>
        <v>#N/A</v>
      </c>
      <c r="N28">
        <f>VLOOKUP(CONCATENATE($A28,"_",N$4),assets_m6!$A:$D,4,FALSE)</f>
        <v>76.569999999999993</v>
      </c>
      <c r="O28">
        <f>VLOOKUP(CONCATENATE($A28,"_",O$4),assets_m6!$A:$D,4,FALSE)</f>
        <v>78.680000000000007</v>
      </c>
      <c r="P28">
        <f>VLOOKUP(CONCATENATE($A28,"_",P$4),assets_m6!$A:$D,4,FALSE)</f>
        <v>84.65</v>
      </c>
      <c r="Q28">
        <f>VLOOKUP(CONCATENATE($A28,"_",Q$4),assets_m6!$A:$D,4,FALSE)</f>
        <v>84.69</v>
      </c>
      <c r="R28">
        <f>VLOOKUP(CONCATENATE($A28,"_",R$4),assets_m6!$A:$D,4,FALSE)</f>
        <v>84.19</v>
      </c>
      <c r="S28">
        <f>VLOOKUP(CONCATENATE($A28,"_",S$4),assets_m6!$A:$D,4,FALSE)</f>
        <v>82.98</v>
      </c>
      <c r="T28">
        <f>VLOOKUP(CONCATENATE($A28,"_",T$4),assets_m6!$A:$D,4,FALSE)</f>
        <v>86.16</v>
      </c>
      <c r="U28">
        <f>VLOOKUP(CONCATENATE($A28,"_",U$4),assets_m6!$A:$D,4,FALSE)</f>
        <v>83.21</v>
      </c>
      <c r="V28">
        <f>VLOOKUP(CONCATENATE($A28,"_",V$4),assets_m6!$A:$D,4,FALSE)</f>
        <v>78.8</v>
      </c>
      <c r="X28" t="str">
        <f t="shared" si="59"/>
        <v>CZR</v>
      </c>
      <c r="Y28">
        <f t="shared" si="16"/>
        <v>78.83</v>
      </c>
      <c r="Z28">
        <f t="shared" si="17"/>
        <v>80.75</v>
      </c>
      <c r="AA28">
        <f t="shared" si="18"/>
        <v>82.36</v>
      </c>
      <c r="AB28">
        <f t="shared" si="19"/>
        <v>86.87</v>
      </c>
      <c r="AC28">
        <f t="shared" si="20"/>
        <v>86.49</v>
      </c>
      <c r="AD28">
        <f t="shared" si="21"/>
        <v>83.74</v>
      </c>
      <c r="AE28">
        <f t="shared" si="22"/>
        <v>81.23</v>
      </c>
      <c r="AF28">
        <f t="shared" si="23"/>
        <v>84.18</v>
      </c>
      <c r="AG28">
        <f t="shared" si="24"/>
        <v>85.42</v>
      </c>
      <c r="AH28">
        <f t="shared" si="25"/>
        <v>81.92</v>
      </c>
      <c r="AI28">
        <f t="shared" si="26"/>
        <v>79.28</v>
      </c>
      <c r="AJ28">
        <f t="shared" si="27"/>
        <v>79.28</v>
      </c>
      <c r="AK28">
        <f t="shared" si="28"/>
        <v>76.569999999999993</v>
      </c>
      <c r="AL28">
        <f t="shared" si="29"/>
        <v>78.680000000000007</v>
      </c>
      <c r="AM28">
        <f t="shared" si="30"/>
        <v>84.65</v>
      </c>
      <c r="AN28">
        <f t="shared" si="31"/>
        <v>84.69</v>
      </c>
      <c r="AO28">
        <f t="shared" si="32"/>
        <v>84.19</v>
      </c>
      <c r="AP28">
        <f t="shared" si="33"/>
        <v>82.98</v>
      </c>
      <c r="AQ28">
        <f t="shared" si="34"/>
        <v>86.16</v>
      </c>
      <c r="AR28">
        <f t="shared" si="35"/>
        <v>83.21</v>
      </c>
      <c r="AS28">
        <f t="shared" si="36"/>
        <v>78.8</v>
      </c>
      <c r="AU28" t="str">
        <f t="shared" si="60"/>
        <v>CZR</v>
      </c>
      <c r="AV28">
        <f t="shared" si="61"/>
        <v>2.435620956488649E-4</v>
      </c>
      <c r="AW28">
        <f t="shared" si="37"/>
        <v>1.9938080495356033E-4</v>
      </c>
      <c r="AX28">
        <f t="shared" si="38"/>
        <v>5.4759592034968492E-4</v>
      </c>
      <c r="AY28">
        <f t="shared" si="39"/>
        <v>-4.374352480718426E-5</v>
      </c>
      <c r="AZ28">
        <f t="shared" si="40"/>
        <v>-3.1795583304428262E-4</v>
      </c>
      <c r="BA28">
        <f t="shared" si="41"/>
        <v>-2.997372820635289E-4</v>
      </c>
      <c r="BB28">
        <f t="shared" si="42"/>
        <v>3.6316631786285892E-4</v>
      </c>
      <c r="BC28">
        <f t="shared" si="43"/>
        <v>1.4730339748158646E-4</v>
      </c>
      <c r="BD28">
        <f t="shared" si="44"/>
        <v>-4.0974010770311408E-4</v>
      </c>
      <c r="BE28">
        <f t="shared" si="45"/>
        <v>-3.2226562500000007E-4</v>
      </c>
      <c r="BF28">
        <f t="shared" si="46"/>
        <v>0</v>
      </c>
      <c r="BG28">
        <f t="shared" si="47"/>
        <v>-3.4182643794147425E-4</v>
      </c>
      <c r="BH28">
        <f t="shared" si="48"/>
        <v>2.7556484262766275E-4</v>
      </c>
      <c r="BI28">
        <f t="shared" si="49"/>
        <v>7.5876970005083865E-4</v>
      </c>
      <c r="BJ28">
        <f t="shared" si="50"/>
        <v>4.7253396337852381E-6</v>
      </c>
      <c r="BK28">
        <f t="shared" si="51"/>
        <v>-5.9038847561695598E-5</v>
      </c>
      <c r="BL28">
        <f t="shared" si="52"/>
        <v>-1.4372253236726379E-4</v>
      </c>
      <c r="BM28">
        <f t="shared" si="53"/>
        <v>3.8322487346348426E-4</v>
      </c>
      <c r="BN28">
        <f t="shared" si="54"/>
        <v>-3.4238625812442003E-4</v>
      </c>
      <c r="BO28">
        <f t="shared" si="55"/>
        <v>-5.2998437687777871E-4</v>
      </c>
      <c r="BQ28" t="s">
        <v>26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62"/>
        <v>-3.8056577445136542E-4</v>
      </c>
      <c r="BZ28">
        <f t="shared" si="63"/>
        <v>65</v>
      </c>
      <c r="CA28">
        <f t="shared" si="64"/>
        <v>4</v>
      </c>
      <c r="CB28">
        <f t="shared" si="65"/>
        <v>0.12000000000000002</v>
      </c>
      <c r="CC28">
        <f t="shared" si="66"/>
        <v>0</v>
      </c>
      <c r="CD28">
        <f t="shared" si="67"/>
        <v>0</v>
      </c>
      <c r="CE28">
        <f t="shared" si="68"/>
        <v>0</v>
      </c>
      <c r="CF28">
        <f t="shared" si="69"/>
        <v>1</v>
      </c>
      <c r="CG28">
        <f t="shared" si="70"/>
        <v>0</v>
      </c>
      <c r="CI28">
        <f t="shared" si="71"/>
        <v>0</v>
      </c>
      <c r="CJ28">
        <f t="shared" si="72"/>
        <v>0</v>
      </c>
      <c r="CK28">
        <f t="shared" si="72"/>
        <v>0</v>
      </c>
      <c r="CL28">
        <f t="shared" si="72"/>
        <v>1</v>
      </c>
      <c r="CM28">
        <f t="shared" si="72"/>
        <v>1</v>
      </c>
      <c r="CN28">
        <f t="shared" si="57"/>
        <v>0.2</v>
      </c>
      <c r="CO28">
        <f t="shared" si="58"/>
        <v>0.4</v>
      </c>
      <c r="CP28">
        <f t="shared" si="58"/>
        <v>0.60000000000000009</v>
      </c>
      <c r="CQ28">
        <f t="shared" si="58"/>
        <v>0.8</v>
      </c>
      <c r="CR28">
        <f t="shared" si="58"/>
        <v>1</v>
      </c>
    </row>
    <row r="29" spans="1:96" x14ac:dyDescent="0.25">
      <c r="A29" t="s">
        <v>27</v>
      </c>
      <c r="B29">
        <f>VLOOKUP(CONCATENATE($A29,"_",B$4),assets_m6!$A:$D,4,FALSE)</f>
        <v>202.36</v>
      </c>
      <c r="C29">
        <f>VLOOKUP(CONCATENATE($A29,"_",C$4),assets_m6!$A:$D,4,FALSE)</f>
        <v>200.59</v>
      </c>
      <c r="D29">
        <f>VLOOKUP(CONCATENATE($A29,"_",D$4),assets_m6!$A:$D,4,FALSE)</f>
        <v>202.77</v>
      </c>
      <c r="E29">
        <f>VLOOKUP(CONCATENATE($A29,"_",E$4),assets_m6!$A:$D,4,FALSE)</f>
        <v>205.79</v>
      </c>
      <c r="F29">
        <f>VLOOKUP(CONCATENATE($A29,"_",F$4),assets_m6!$A:$D,4,FALSE)</f>
        <v>202.1</v>
      </c>
      <c r="G29">
        <f>VLOOKUP(CONCATENATE($A29,"_",G$4),assets_m6!$A:$D,4,FALSE)</f>
        <v>200.63</v>
      </c>
      <c r="H29">
        <f>VLOOKUP(CONCATENATE($A29,"_",H$4),assets_m6!$A:$D,4,FALSE)</f>
        <v>200.61</v>
      </c>
      <c r="I29">
        <f>VLOOKUP(CONCATENATE($A29,"_",I$4),assets_m6!$A:$D,4,FALSE)</f>
        <v>199.15</v>
      </c>
      <c r="J29">
        <f>VLOOKUP(CONCATENATE($A29,"_",J$4),assets_m6!$A:$D,4,FALSE)</f>
        <v>197.35</v>
      </c>
      <c r="K29">
        <f>VLOOKUP(CONCATENATE($A29,"_",K$4),assets_m6!$A:$D,4,FALSE)</f>
        <v>197.12</v>
      </c>
      <c r="L29">
        <f>VLOOKUP(CONCATENATE($A29,"_",L$4),assets_m6!$A:$D,4,FALSE)</f>
        <v>199.97</v>
      </c>
      <c r="M29" t="e">
        <f>VLOOKUP(CONCATENATE($A29,"_",M$4),assets_m6!$A:$D,4,FALSE)</f>
        <v>#N/A</v>
      </c>
      <c r="N29">
        <f>VLOOKUP(CONCATENATE($A29,"_",N$4),assets_m6!$A:$D,4,FALSE)</f>
        <v>191.94</v>
      </c>
      <c r="O29">
        <f>VLOOKUP(CONCATENATE($A29,"_",O$4),assets_m6!$A:$D,4,FALSE)</f>
        <v>188.34</v>
      </c>
      <c r="P29">
        <f>VLOOKUP(CONCATENATE($A29,"_",P$4),assets_m6!$A:$D,4,FALSE)</f>
        <v>190.8</v>
      </c>
      <c r="Q29">
        <f>VLOOKUP(CONCATENATE($A29,"_",Q$4),assets_m6!$A:$D,4,FALSE)</f>
        <v>198.99</v>
      </c>
      <c r="R29">
        <f>VLOOKUP(CONCATENATE($A29,"_",R$4),assets_m6!$A:$D,4,FALSE)</f>
        <v>198.34</v>
      </c>
      <c r="S29">
        <f>VLOOKUP(CONCATENATE($A29,"_",S$4),assets_m6!$A:$D,4,FALSE)</f>
        <v>201.05</v>
      </c>
      <c r="T29">
        <f>VLOOKUP(CONCATENATE($A29,"_",T$4),assets_m6!$A:$D,4,FALSE)</f>
        <v>205.41</v>
      </c>
      <c r="U29">
        <f>VLOOKUP(CONCATENATE($A29,"_",U$4),assets_m6!$A:$D,4,FALSE)</f>
        <v>206.29</v>
      </c>
      <c r="V29">
        <f>VLOOKUP(CONCATENATE($A29,"_",V$4),assets_m6!$A:$D,4,FALSE)</f>
        <v>210.98</v>
      </c>
      <c r="X29" t="str">
        <f t="shared" si="59"/>
        <v>DG</v>
      </c>
      <c r="Y29">
        <f t="shared" si="16"/>
        <v>202.36</v>
      </c>
      <c r="Z29">
        <f t="shared" si="17"/>
        <v>200.59</v>
      </c>
      <c r="AA29">
        <f t="shared" si="18"/>
        <v>202.77</v>
      </c>
      <c r="AB29">
        <f t="shared" si="19"/>
        <v>205.79</v>
      </c>
      <c r="AC29">
        <f t="shared" si="20"/>
        <v>202.1</v>
      </c>
      <c r="AD29">
        <f t="shared" si="21"/>
        <v>200.63</v>
      </c>
      <c r="AE29">
        <f t="shared" si="22"/>
        <v>200.61</v>
      </c>
      <c r="AF29">
        <f t="shared" si="23"/>
        <v>199.15</v>
      </c>
      <c r="AG29">
        <f t="shared" si="24"/>
        <v>197.35</v>
      </c>
      <c r="AH29">
        <f t="shared" si="25"/>
        <v>197.12</v>
      </c>
      <c r="AI29">
        <f t="shared" si="26"/>
        <v>199.97</v>
      </c>
      <c r="AJ29">
        <f t="shared" si="27"/>
        <v>199.97</v>
      </c>
      <c r="AK29">
        <f t="shared" si="28"/>
        <v>191.94</v>
      </c>
      <c r="AL29">
        <f t="shared" si="29"/>
        <v>188.34</v>
      </c>
      <c r="AM29">
        <f t="shared" si="30"/>
        <v>190.8</v>
      </c>
      <c r="AN29">
        <f t="shared" si="31"/>
        <v>198.99</v>
      </c>
      <c r="AO29">
        <f t="shared" si="32"/>
        <v>198.34</v>
      </c>
      <c r="AP29">
        <f t="shared" si="33"/>
        <v>201.05</v>
      </c>
      <c r="AQ29">
        <f t="shared" si="34"/>
        <v>205.41</v>
      </c>
      <c r="AR29">
        <f t="shared" si="35"/>
        <v>206.29</v>
      </c>
      <c r="AS29">
        <f t="shared" si="36"/>
        <v>210.98</v>
      </c>
      <c r="AU29" t="str">
        <f t="shared" si="60"/>
        <v>DG</v>
      </c>
      <c r="AV29">
        <f t="shared" si="61"/>
        <v>-8.7467879027476277E-5</v>
      </c>
      <c r="AW29">
        <f t="shared" si="37"/>
        <v>1.0867939578244215E-4</v>
      </c>
      <c r="AX29">
        <f t="shared" si="38"/>
        <v>1.4893721950978852E-4</v>
      </c>
      <c r="AY29">
        <f t="shared" si="39"/>
        <v>-1.7930900432479703E-4</v>
      </c>
      <c r="AZ29">
        <f t="shared" si="40"/>
        <v>-7.2736269173676352E-5</v>
      </c>
      <c r="BA29">
        <f t="shared" si="41"/>
        <v>-9.9685989134136531E-7</v>
      </c>
      <c r="BB29">
        <f t="shared" si="42"/>
        <v>-7.2778027017596724E-5</v>
      </c>
      <c r="BC29">
        <f t="shared" si="43"/>
        <v>-9.0384132563394988E-5</v>
      </c>
      <c r="BD29">
        <f t="shared" si="44"/>
        <v>-1.1654421079300216E-5</v>
      </c>
      <c r="BE29">
        <f t="shared" si="45"/>
        <v>1.4458198051948022E-4</v>
      </c>
      <c r="BF29">
        <f t="shared" si="46"/>
        <v>0</v>
      </c>
      <c r="BG29">
        <f t="shared" si="47"/>
        <v>-4.0156023403510534E-4</v>
      </c>
      <c r="BH29">
        <f t="shared" si="48"/>
        <v>-1.8755861206627041E-4</v>
      </c>
      <c r="BI29">
        <f t="shared" si="49"/>
        <v>1.3061484549219539E-4</v>
      </c>
      <c r="BJ29">
        <f t="shared" si="50"/>
        <v>4.2924528301886776E-4</v>
      </c>
      <c r="BK29">
        <f t="shared" si="51"/>
        <v>-3.2664958038092649E-5</v>
      </c>
      <c r="BL29">
        <f t="shared" si="52"/>
        <v>1.366340627205812E-4</v>
      </c>
      <c r="BM29">
        <f t="shared" si="53"/>
        <v>2.1686147724446581E-4</v>
      </c>
      <c r="BN29">
        <f t="shared" si="54"/>
        <v>4.2841146974343779E-5</v>
      </c>
      <c r="BO29">
        <f t="shared" si="55"/>
        <v>2.2734984730234125E-4</v>
      </c>
      <c r="BQ29" t="s">
        <v>27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62"/>
        <v>4.2597351255188654E-2</v>
      </c>
      <c r="BZ29">
        <f t="shared" si="63"/>
        <v>81</v>
      </c>
      <c r="CA29">
        <f t="shared" si="64"/>
        <v>5</v>
      </c>
      <c r="CB29">
        <f t="shared" si="65"/>
        <v>0.24000000000000005</v>
      </c>
      <c r="CC29">
        <f t="shared" si="66"/>
        <v>0</v>
      </c>
      <c r="CD29">
        <f t="shared" si="67"/>
        <v>0</v>
      </c>
      <c r="CE29">
        <f t="shared" si="68"/>
        <v>0</v>
      </c>
      <c r="CF29">
        <f t="shared" si="69"/>
        <v>0</v>
      </c>
      <c r="CG29">
        <f t="shared" si="70"/>
        <v>1</v>
      </c>
      <c r="CI29">
        <f t="shared" si="71"/>
        <v>0</v>
      </c>
      <c r="CJ29">
        <f t="shared" si="72"/>
        <v>0</v>
      </c>
      <c r="CK29">
        <f t="shared" si="72"/>
        <v>0</v>
      </c>
      <c r="CL29">
        <f t="shared" si="72"/>
        <v>0</v>
      </c>
      <c r="CM29">
        <f t="shared" si="72"/>
        <v>1</v>
      </c>
      <c r="CN29">
        <f t="shared" si="57"/>
        <v>0.2</v>
      </c>
      <c r="CO29">
        <f t="shared" si="58"/>
        <v>0.4</v>
      </c>
      <c r="CP29">
        <f t="shared" si="58"/>
        <v>0.60000000000000009</v>
      </c>
      <c r="CQ29">
        <f t="shared" si="58"/>
        <v>0.8</v>
      </c>
      <c r="CR29">
        <f t="shared" si="58"/>
        <v>1</v>
      </c>
    </row>
    <row r="30" spans="1:96" x14ac:dyDescent="0.25">
      <c r="A30" t="s">
        <v>28</v>
      </c>
      <c r="B30">
        <f>VLOOKUP(CONCATENATE($A30,"_",B$4),assets_m6!$A:$D,4,FALSE)</f>
        <v>438.07</v>
      </c>
      <c r="C30">
        <f>VLOOKUP(CONCATENATE($A30,"_",C$4),assets_m6!$A:$D,4,FALSE)</f>
        <v>434.36</v>
      </c>
      <c r="D30">
        <f>VLOOKUP(CONCATENATE($A30,"_",D$4),assets_m6!$A:$D,4,FALSE)</f>
        <v>438.73</v>
      </c>
      <c r="E30">
        <f>VLOOKUP(CONCATENATE($A30,"_",E$4),assets_m6!$A:$D,4,FALSE)</f>
        <v>444.76</v>
      </c>
      <c r="F30">
        <f>VLOOKUP(CONCATENATE($A30,"_",F$4),assets_m6!$A:$D,4,FALSE)</f>
        <v>438.58</v>
      </c>
      <c r="G30">
        <f>VLOOKUP(CONCATENATE($A30,"_",G$4),assets_m6!$A:$D,4,FALSE)</f>
        <v>431.52</v>
      </c>
      <c r="H30">
        <f>VLOOKUP(CONCATENATE($A30,"_",H$4),assets_m6!$A:$D,4,FALSE)</f>
        <v>430.71</v>
      </c>
      <c r="I30">
        <f>VLOOKUP(CONCATENATE($A30,"_",I$4),assets_m6!$A:$D,4,FALSE)</f>
        <v>432</v>
      </c>
      <c r="J30">
        <f>VLOOKUP(CONCATENATE($A30,"_",J$4),assets_m6!$A:$D,4,FALSE)</f>
        <v>433.34</v>
      </c>
      <c r="K30">
        <f>VLOOKUP(CONCATENATE($A30,"_",K$4),assets_m6!$A:$D,4,FALSE)</f>
        <v>430.53</v>
      </c>
      <c r="L30">
        <f>VLOOKUP(CONCATENATE($A30,"_",L$4),assets_m6!$A:$D,4,FALSE)</f>
        <v>435.62</v>
      </c>
      <c r="M30" t="e">
        <f>VLOOKUP(CONCATENATE($A30,"_",M$4),assets_m6!$A:$D,4,FALSE)</f>
        <v>#N/A</v>
      </c>
      <c r="N30">
        <f>VLOOKUP(CONCATENATE($A30,"_",N$4),assets_m6!$A:$D,4,FALSE)</f>
        <v>422.11</v>
      </c>
      <c r="O30">
        <f>VLOOKUP(CONCATENATE($A30,"_",O$4),assets_m6!$A:$D,4,FALSE)</f>
        <v>402.09</v>
      </c>
      <c r="P30">
        <f>VLOOKUP(CONCATENATE($A30,"_",P$4),assets_m6!$A:$D,4,FALSE)</f>
        <v>417.41</v>
      </c>
      <c r="Q30">
        <f>VLOOKUP(CONCATENATE($A30,"_",Q$4),assets_m6!$A:$D,4,FALSE)</f>
        <v>429.98</v>
      </c>
      <c r="R30">
        <f>VLOOKUP(CONCATENATE($A30,"_",R$4),assets_m6!$A:$D,4,FALSE)</f>
        <v>432.21</v>
      </c>
      <c r="S30">
        <f>VLOOKUP(CONCATENATE($A30,"_",S$4),assets_m6!$A:$D,4,FALSE)</f>
        <v>432.21</v>
      </c>
      <c r="T30">
        <f>VLOOKUP(CONCATENATE($A30,"_",T$4),assets_m6!$A:$D,4,FALSE)</f>
        <v>423.25</v>
      </c>
      <c r="U30">
        <f>VLOOKUP(CONCATENATE($A30,"_",U$4),assets_m6!$A:$D,4,FALSE)</f>
        <v>402.67</v>
      </c>
      <c r="V30">
        <f>VLOOKUP(CONCATENATE($A30,"_",V$4),assets_m6!$A:$D,4,FALSE)</f>
        <v>413.71</v>
      </c>
      <c r="X30" t="str">
        <f t="shared" si="59"/>
        <v>DPZ</v>
      </c>
      <c r="Y30">
        <f t="shared" si="16"/>
        <v>438.07</v>
      </c>
      <c r="Z30">
        <f t="shared" si="17"/>
        <v>434.36</v>
      </c>
      <c r="AA30">
        <f t="shared" si="18"/>
        <v>438.73</v>
      </c>
      <c r="AB30">
        <f t="shared" si="19"/>
        <v>444.76</v>
      </c>
      <c r="AC30">
        <f t="shared" si="20"/>
        <v>438.58</v>
      </c>
      <c r="AD30">
        <f t="shared" si="21"/>
        <v>431.52</v>
      </c>
      <c r="AE30">
        <f t="shared" si="22"/>
        <v>430.71</v>
      </c>
      <c r="AF30">
        <f t="shared" si="23"/>
        <v>432</v>
      </c>
      <c r="AG30">
        <f t="shared" si="24"/>
        <v>433.34</v>
      </c>
      <c r="AH30">
        <f t="shared" si="25"/>
        <v>430.53</v>
      </c>
      <c r="AI30">
        <f t="shared" si="26"/>
        <v>435.62</v>
      </c>
      <c r="AJ30">
        <f t="shared" si="27"/>
        <v>435.62</v>
      </c>
      <c r="AK30">
        <f t="shared" si="28"/>
        <v>422.11</v>
      </c>
      <c r="AL30">
        <f t="shared" si="29"/>
        <v>402.09</v>
      </c>
      <c r="AM30">
        <f t="shared" si="30"/>
        <v>417.41</v>
      </c>
      <c r="AN30">
        <f t="shared" si="31"/>
        <v>429.98</v>
      </c>
      <c r="AO30">
        <f t="shared" si="32"/>
        <v>432.21</v>
      </c>
      <c r="AP30">
        <f t="shared" si="33"/>
        <v>432.21</v>
      </c>
      <c r="AQ30">
        <f t="shared" si="34"/>
        <v>423.25</v>
      </c>
      <c r="AR30">
        <f t="shared" si="35"/>
        <v>402.67</v>
      </c>
      <c r="AS30">
        <f t="shared" si="36"/>
        <v>413.71</v>
      </c>
      <c r="AU30" t="str">
        <f t="shared" si="60"/>
        <v>DPZ</v>
      </c>
      <c r="AV30">
        <f t="shared" si="61"/>
        <v>-8.4689661469627677E-5</v>
      </c>
      <c r="AW30">
        <f t="shared" si="37"/>
        <v>1.006077907726311E-4</v>
      </c>
      <c r="AX30">
        <f t="shared" si="38"/>
        <v>1.3744216260570219E-4</v>
      </c>
      <c r="AY30">
        <f t="shared" si="39"/>
        <v>-1.3895134454537295E-4</v>
      </c>
      <c r="AZ30">
        <f t="shared" si="40"/>
        <v>-1.6097405262437874E-4</v>
      </c>
      <c r="BA30">
        <f t="shared" si="41"/>
        <v>-1.8770856507230308E-5</v>
      </c>
      <c r="BB30">
        <f t="shared" si="42"/>
        <v>2.9950546771610145E-5</v>
      </c>
      <c r="BC30">
        <f t="shared" si="43"/>
        <v>3.1018518518517945E-5</v>
      </c>
      <c r="BD30">
        <f t="shared" si="44"/>
        <v>-6.4845156228365782E-5</v>
      </c>
      <c r="BE30">
        <f t="shared" si="45"/>
        <v>1.1822637214596039E-4</v>
      </c>
      <c r="BF30">
        <f t="shared" si="46"/>
        <v>0</v>
      </c>
      <c r="BG30">
        <f t="shared" si="47"/>
        <v>-3.1013268444974961E-4</v>
      </c>
      <c r="BH30">
        <f t="shared" si="48"/>
        <v>-4.74283954419465E-4</v>
      </c>
      <c r="BI30">
        <f t="shared" si="49"/>
        <v>3.8100922679002342E-4</v>
      </c>
      <c r="BJ30">
        <f t="shared" si="50"/>
        <v>3.0114276131381593E-4</v>
      </c>
      <c r="BK30">
        <f t="shared" si="51"/>
        <v>5.1862877343131344E-5</v>
      </c>
      <c r="BL30">
        <f t="shared" si="52"/>
        <v>0</v>
      </c>
      <c r="BM30">
        <f t="shared" si="53"/>
        <v>-2.073066333495287E-4</v>
      </c>
      <c r="BN30">
        <f t="shared" si="54"/>
        <v>-4.8623744831659737E-4</v>
      </c>
      <c r="BO30">
        <f t="shared" si="55"/>
        <v>2.7416991581195426E-4</v>
      </c>
      <c r="BQ30" t="s">
        <v>28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62"/>
        <v>-5.5607551304586056E-2</v>
      </c>
      <c r="BZ30">
        <f t="shared" si="63"/>
        <v>36</v>
      </c>
      <c r="CA30">
        <f t="shared" si="64"/>
        <v>2</v>
      </c>
      <c r="CB30">
        <f t="shared" si="65"/>
        <v>0.11999999999999997</v>
      </c>
      <c r="CC30">
        <f t="shared" si="66"/>
        <v>0</v>
      </c>
      <c r="CD30">
        <f t="shared" si="67"/>
        <v>1</v>
      </c>
      <c r="CE30">
        <f t="shared" si="68"/>
        <v>0</v>
      </c>
      <c r="CF30">
        <f t="shared" si="69"/>
        <v>0</v>
      </c>
      <c r="CG30">
        <f t="shared" si="70"/>
        <v>0</v>
      </c>
      <c r="CI30">
        <f t="shared" si="71"/>
        <v>0</v>
      </c>
      <c r="CJ30">
        <f t="shared" si="72"/>
        <v>1</v>
      </c>
      <c r="CK30">
        <f t="shared" si="72"/>
        <v>1</v>
      </c>
      <c r="CL30">
        <f t="shared" si="72"/>
        <v>1</v>
      </c>
      <c r="CM30">
        <f t="shared" si="72"/>
        <v>1</v>
      </c>
      <c r="CN30">
        <f t="shared" si="57"/>
        <v>0.2</v>
      </c>
      <c r="CO30">
        <f t="shared" si="58"/>
        <v>0.4</v>
      </c>
      <c r="CP30">
        <f t="shared" si="58"/>
        <v>0.60000000000000009</v>
      </c>
      <c r="CQ30">
        <f t="shared" si="58"/>
        <v>0.8</v>
      </c>
      <c r="CR30">
        <f t="shared" si="58"/>
        <v>1</v>
      </c>
    </row>
    <row r="31" spans="1:96" x14ac:dyDescent="0.25">
      <c r="A31" t="s">
        <v>29</v>
      </c>
      <c r="B31">
        <f>VLOOKUP(CONCATENATE($A31,"_",B$4),assets_m6!$A:$D,4,FALSE)</f>
        <v>57.384</v>
      </c>
      <c r="C31">
        <f>VLOOKUP(CONCATENATE($A31,"_",C$4),assets_m6!$A:$D,4,FALSE)</f>
        <v>57.015999999999998</v>
      </c>
      <c r="D31">
        <f>VLOOKUP(CONCATENATE($A31,"_",D$4),assets_m6!$A:$D,4,FALSE)</f>
        <v>56.796999999999997</v>
      </c>
      <c r="E31">
        <f>VLOOKUP(CONCATENATE($A31,"_",E$4),assets_m6!$A:$D,4,FALSE)</f>
        <v>58.24</v>
      </c>
      <c r="F31">
        <f>VLOOKUP(CONCATENATE($A31,"_",F$4),assets_m6!$A:$D,4,FALSE)</f>
        <v>55.662999999999997</v>
      </c>
      <c r="G31">
        <f>VLOOKUP(CONCATENATE($A31,"_",G$4),assets_m6!$A:$D,4,FALSE)</f>
        <v>54.927</v>
      </c>
      <c r="H31">
        <f>VLOOKUP(CONCATENATE($A31,"_",H$4),assets_m6!$A:$D,4,FALSE)</f>
        <v>54.27</v>
      </c>
      <c r="I31">
        <f>VLOOKUP(CONCATENATE($A31,"_",I$4),assets_m6!$A:$D,4,FALSE)</f>
        <v>54</v>
      </c>
      <c r="J31">
        <f>VLOOKUP(CONCATENATE($A31,"_",J$4),assets_m6!$A:$D,4,FALSE)</f>
        <v>53.87</v>
      </c>
      <c r="K31">
        <f>VLOOKUP(CONCATENATE($A31,"_",K$4),assets_m6!$A:$D,4,FALSE)</f>
        <v>53.01</v>
      </c>
      <c r="L31">
        <f>VLOOKUP(CONCATENATE($A31,"_",L$4),assets_m6!$A:$D,4,FALSE)</f>
        <v>52.92</v>
      </c>
      <c r="M31" t="e">
        <f>VLOOKUP(CONCATENATE($A31,"_",M$4),assets_m6!$A:$D,4,FALSE)</f>
        <v>#N/A</v>
      </c>
      <c r="N31">
        <f>VLOOKUP(CONCATENATE($A31,"_",N$4),assets_m6!$A:$D,4,FALSE)</f>
        <v>52.76</v>
      </c>
      <c r="O31">
        <f>VLOOKUP(CONCATENATE($A31,"_",O$4),assets_m6!$A:$D,4,FALSE)</f>
        <v>52.19</v>
      </c>
      <c r="P31">
        <f>VLOOKUP(CONCATENATE($A31,"_",P$4),assets_m6!$A:$D,4,FALSE)</f>
        <v>52.42</v>
      </c>
      <c r="Q31">
        <f>VLOOKUP(CONCATENATE($A31,"_",Q$4),assets_m6!$A:$D,4,FALSE)</f>
        <v>53.9</v>
      </c>
      <c r="R31">
        <f>VLOOKUP(CONCATENATE($A31,"_",R$4),assets_m6!$A:$D,4,FALSE)</f>
        <v>53</v>
      </c>
      <c r="S31">
        <f>VLOOKUP(CONCATENATE($A31,"_",S$4),assets_m6!$A:$D,4,FALSE)</f>
        <v>52.87</v>
      </c>
      <c r="T31">
        <f>VLOOKUP(CONCATENATE($A31,"_",T$4),assets_m6!$A:$D,4,FALSE)</f>
        <v>53.29</v>
      </c>
      <c r="U31">
        <f>VLOOKUP(CONCATENATE($A31,"_",U$4),assets_m6!$A:$D,4,FALSE)</f>
        <v>54.15</v>
      </c>
      <c r="V31">
        <f>VLOOKUP(CONCATENATE($A31,"_",V$4),assets_m6!$A:$D,4,FALSE)</f>
        <v>54.91</v>
      </c>
      <c r="X31" t="str">
        <f t="shared" si="59"/>
        <v>DRE</v>
      </c>
      <c r="Y31">
        <f t="shared" si="16"/>
        <v>57.384</v>
      </c>
      <c r="Z31">
        <f t="shared" si="17"/>
        <v>57.015999999999998</v>
      </c>
      <c r="AA31">
        <f t="shared" si="18"/>
        <v>56.796999999999997</v>
      </c>
      <c r="AB31">
        <f t="shared" si="19"/>
        <v>58.24</v>
      </c>
      <c r="AC31">
        <f t="shared" si="20"/>
        <v>55.662999999999997</v>
      </c>
      <c r="AD31">
        <f t="shared" si="21"/>
        <v>54.927</v>
      </c>
      <c r="AE31">
        <f t="shared" si="22"/>
        <v>54.27</v>
      </c>
      <c r="AF31">
        <f t="shared" si="23"/>
        <v>54</v>
      </c>
      <c r="AG31">
        <f t="shared" si="24"/>
        <v>53.87</v>
      </c>
      <c r="AH31">
        <f t="shared" si="25"/>
        <v>53.01</v>
      </c>
      <c r="AI31">
        <f t="shared" si="26"/>
        <v>52.92</v>
      </c>
      <c r="AJ31">
        <f t="shared" si="27"/>
        <v>52.92</v>
      </c>
      <c r="AK31">
        <f t="shared" si="28"/>
        <v>52.76</v>
      </c>
      <c r="AL31">
        <f t="shared" si="29"/>
        <v>52.19</v>
      </c>
      <c r="AM31">
        <f t="shared" si="30"/>
        <v>52.42</v>
      </c>
      <c r="AN31">
        <f t="shared" si="31"/>
        <v>53.9</v>
      </c>
      <c r="AO31">
        <f t="shared" si="32"/>
        <v>53</v>
      </c>
      <c r="AP31">
        <f t="shared" si="33"/>
        <v>52.87</v>
      </c>
      <c r="AQ31">
        <f t="shared" si="34"/>
        <v>53.29</v>
      </c>
      <c r="AR31">
        <f t="shared" si="35"/>
        <v>54.15</v>
      </c>
      <c r="AS31">
        <f t="shared" si="36"/>
        <v>54.91</v>
      </c>
      <c r="AU31" t="str">
        <f t="shared" si="60"/>
        <v>DRE</v>
      </c>
      <c r="AV31">
        <f t="shared" si="61"/>
        <v>-6.4129374041545047E-5</v>
      </c>
      <c r="AW31">
        <f t="shared" si="37"/>
        <v>-3.8410270801178824E-5</v>
      </c>
      <c r="AX31">
        <f t="shared" si="38"/>
        <v>2.540627145799963E-4</v>
      </c>
      <c r="AY31">
        <f t="shared" si="39"/>
        <v>-4.4247939560439648E-4</v>
      </c>
      <c r="AZ31">
        <f t="shared" si="40"/>
        <v>-1.3222427824587197E-4</v>
      </c>
      <c r="BA31">
        <f t="shared" si="41"/>
        <v>-1.1961330493200001E-4</v>
      </c>
      <c r="BB31">
        <f t="shared" si="42"/>
        <v>-4.9751243781095102E-5</v>
      </c>
      <c r="BC31">
        <f t="shared" si="43"/>
        <v>-2.4074074074074548E-5</v>
      </c>
      <c r="BD31">
        <f t="shared" si="44"/>
        <v>-1.5964358641173187E-4</v>
      </c>
      <c r="BE31">
        <f t="shared" si="45"/>
        <v>-1.6977928692698796E-5</v>
      </c>
      <c r="BF31">
        <f t="shared" si="46"/>
        <v>0</v>
      </c>
      <c r="BG31">
        <f t="shared" si="47"/>
        <v>-3.0234315948602359E-5</v>
      </c>
      <c r="BH31">
        <f t="shared" si="48"/>
        <v>-1.0803639120545874E-4</v>
      </c>
      <c r="BI31">
        <f t="shared" si="49"/>
        <v>4.4069745161909175E-5</v>
      </c>
      <c r="BJ31">
        <f t="shared" si="50"/>
        <v>2.8233498664631762E-4</v>
      </c>
      <c r="BK31">
        <f t="shared" si="51"/>
        <v>-1.6697588126159528E-4</v>
      </c>
      <c r="BL31">
        <f t="shared" si="52"/>
        <v>-2.4528301886792934E-5</v>
      </c>
      <c r="BM31">
        <f t="shared" si="53"/>
        <v>7.9440136183090926E-5</v>
      </c>
      <c r="BN31">
        <f t="shared" si="54"/>
        <v>1.6138112216175634E-4</v>
      </c>
      <c r="BO31">
        <f t="shared" si="55"/>
        <v>1.4035087719298209E-4</v>
      </c>
      <c r="BQ31" t="s">
        <v>29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62"/>
        <v>-4.3113062874668963E-2</v>
      </c>
      <c r="BZ31">
        <f t="shared" si="63"/>
        <v>43</v>
      </c>
      <c r="CA31">
        <f t="shared" si="64"/>
        <v>3</v>
      </c>
      <c r="CB31">
        <f t="shared" si="65"/>
        <v>7.9999999999999988E-2</v>
      </c>
      <c r="CC31">
        <f t="shared" si="66"/>
        <v>0</v>
      </c>
      <c r="CD31">
        <f t="shared" si="67"/>
        <v>0</v>
      </c>
      <c r="CE31">
        <f t="shared" si="68"/>
        <v>1</v>
      </c>
      <c r="CF31">
        <f t="shared" si="69"/>
        <v>0</v>
      </c>
      <c r="CG31">
        <f t="shared" si="70"/>
        <v>0</v>
      </c>
      <c r="CI31">
        <f t="shared" si="71"/>
        <v>0</v>
      </c>
      <c r="CJ31">
        <f t="shared" si="72"/>
        <v>0</v>
      </c>
      <c r="CK31">
        <f t="shared" si="72"/>
        <v>1</v>
      </c>
      <c r="CL31">
        <f t="shared" si="72"/>
        <v>1</v>
      </c>
      <c r="CM31">
        <f t="shared" si="72"/>
        <v>1</v>
      </c>
      <c r="CN31">
        <f t="shared" si="57"/>
        <v>0.2</v>
      </c>
      <c r="CO31">
        <f t="shared" si="58"/>
        <v>0.4</v>
      </c>
      <c r="CP31">
        <f t="shared" si="58"/>
        <v>0.60000000000000009</v>
      </c>
      <c r="CQ31">
        <f t="shared" si="58"/>
        <v>0.8</v>
      </c>
      <c r="CR31">
        <f t="shared" si="58"/>
        <v>1</v>
      </c>
    </row>
    <row r="32" spans="1:96" x14ac:dyDescent="0.25">
      <c r="A32" t="s">
        <v>30</v>
      </c>
      <c r="B32">
        <f>VLOOKUP(CONCATENATE($A32,"_",B$4),assets_m6!$A:$D,4,FALSE)</f>
        <v>36.03</v>
      </c>
      <c r="C32">
        <f>VLOOKUP(CONCATENATE($A32,"_",C$4),assets_m6!$A:$D,4,FALSE)</f>
        <v>37.33</v>
      </c>
      <c r="D32">
        <f>VLOOKUP(CONCATENATE($A32,"_",D$4),assets_m6!$A:$D,4,FALSE)</f>
        <v>38.82</v>
      </c>
      <c r="E32">
        <f>VLOOKUP(CONCATENATE($A32,"_",E$4),assets_m6!$A:$D,4,FALSE)</f>
        <v>38.630000000000003</v>
      </c>
      <c r="F32">
        <f>VLOOKUP(CONCATENATE($A32,"_",F$4),assets_m6!$A:$D,4,FALSE)</f>
        <v>37.81</v>
      </c>
      <c r="G32">
        <f>VLOOKUP(CONCATENATE($A32,"_",G$4),assets_m6!$A:$D,4,FALSE)</f>
        <v>36.840000000000003</v>
      </c>
      <c r="H32">
        <f>VLOOKUP(CONCATENATE($A32,"_",H$4),assets_m6!$A:$D,4,FALSE)</f>
        <v>36.68</v>
      </c>
      <c r="I32">
        <f>VLOOKUP(CONCATENATE($A32,"_",I$4),assets_m6!$A:$D,4,FALSE)</f>
        <v>37.36</v>
      </c>
      <c r="J32">
        <f>VLOOKUP(CONCATENATE($A32,"_",J$4),assets_m6!$A:$D,4,FALSE)</f>
        <v>37.35</v>
      </c>
      <c r="K32">
        <f>VLOOKUP(CONCATENATE($A32,"_",K$4),assets_m6!$A:$D,4,FALSE)</f>
        <v>35.79</v>
      </c>
      <c r="L32">
        <f>VLOOKUP(CONCATENATE($A32,"_",L$4),assets_m6!$A:$D,4,FALSE)</f>
        <v>35.619999999999997</v>
      </c>
      <c r="M32" t="e">
        <f>VLOOKUP(CONCATENATE($A32,"_",M$4),assets_m6!$A:$D,4,FALSE)</f>
        <v>#N/A</v>
      </c>
      <c r="N32">
        <f>VLOOKUP(CONCATENATE($A32,"_",N$4),assets_m6!$A:$D,4,FALSE)</f>
        <v>35.14</v>
      </c>
      <c r="O32">
        <f>VLOOKUP(CONCATENATE($A32,"_",O$4),assets_m6!$A:$D,4,FALSE)</f>
        <v>34.44</v>
      </c>
      <c r="P32">
        <f>VLOOKUP(CONCATENATE($A32,"_",P$4),assets_m6!$A:$D,4,FALSE)</f>
        <v>35.06</v>
      </c>
      <c r="Q32">
        <f>VLOOKUP(CONCATENATE($A32,"_",Q$4),assets_m6!$A:$D,4,FALSE)</f>
        <v>35.53</v>
      </c>
      <c r="R32">
        <f>VLOOKUP(CONCATENATE($A32,"_",R$4),assets_m6!$A:$D,4,FALSE)</f>
        <v>34.03</v>
      </c>
      <c r="S32">
        <f>VLOOKUP(CONCATENATE($A32,"_",S$4),assets_m6!$A:$D,4,FALSE)</f>
        <v>30.09</v>
      </c>
      <c r="T32">
        <f>VLOOKUP(CONCATENATE($A32,"_",T$4),assets_m6!$A:$D,4,FALSE)</f>
        <v>31.61</v>
      </c>
      <c r="U32">
        <f>VLOOKUP(CONCATENATE($A32,"_",U$4),assets_m6!$A:$D,4,FALSE)</f>
        <v>31.34</v>
      </c>
      <c r="V32">
        <f>VLOOKUP(CONCATENATE($A32,"_",V$4),assets_m6!$A:$D,4,FALSE)</f>
        <v>30</v>
      </c>
      <c r="X32" t="str">
        <f t="shared" si="59"/>
        <v>DXC</v>
      </c>
      <c r="Y32">
        <f t="shared" si="16"/>
        <v>36.03</v>
      </c>
      <c r="Z32">
        <f t="shared" si="17"/>
        <v>37.33</v>
      </c>
      <c r="AA32">
        <f t="shared" si="18"/>
        <v>38.82</v>
      </c>
      <c r="AB32">
        <f t="shared" si="19"/>
        <v>38.630000000000003</v>
      </c>
      <c r="AC32">
        <f t="shared" si="20"/>
        <v>37.81</v>
      </c>
      <c r="AD32">
        <f t="shared" si="21"/>
        <v>36.840000000000003</v>
      </c>
      <c r="AE32">
        <f t="shared" si="22"/>
        <v>36.68</v>
      </c>
      <c r="AF32">
        <f t="shared" si="23"/>
        <v>37.36</v>
      </c>
      <c r="AG32">
        <f t="shared" si="24"/>
        <v>37.35</v>
      </c>
      <c r="AH32">
        <f t="shared" si="25"/>
        <v>35.79</v>
      </c>
      <c r="AI32">
        <f t="shared" si="26"/>
        <v>35.619999999999997</v>
      </c>
      <c r="AJ32">
        <f t="shared" si="27"/>
        <v>35.619999999999997</v>
      </c>
      <c r="AK32">
        <f t="shared" si="28"/>
        <v>35.14</v>
      </c>
      <c r="AL32">
        <f t="shared" si="29"/>
        <v>34.44</v>
      </c>
      <c r="AM32">
        <f t="shared" si="30"/>
        <v>35.06</v>
      </c>
      <c r="AN32">
        <f t="shared" si="31"/>
        <v>35.53</v>
      </c>
      <c r="AO32">
        <f t="shared" si="32"/>
        <v>34.03</v>
      </c>
      <c r="AP32">
        <f t="shared" si="33"/>
        <v>30.09</v>
      </c>
      <c r="AQ32">
        <f t="shared" si="34"/>
        <v>31.61</v>
      </c>
      <c r="AR32">
        <f t="shared" si="35"/>
        <v>31.34</v>
      </c>
      <c r="AS32">
        <f t="shared" si="36"/>
        <v>30</v>
      </c>
      <c r="AU32" t="str">
        <f t="shared" si="60"/>
        <v>DXC</v>
      </c>
      <c r="AV32">
        <f t="shared" si="61"/>
        <v>3.6081043574798699E-4</v>
      </c>
      <c r="AW32">
        <f t="shared" si="37"/>
        <v>3.9914278060541175E-4</v>
      </c>
      <c r="AX32">
        <f t="shared" si="38"/>
        <v>-4.8943843379700599E-5</v>
      </c>
      <c r="AY32">
        <f t="shared" si="39"/>
        <v>-2.1227025627750459E-4</v>
      </c>
      <c r="AZ32">
        <f t="shared" si="40"/>
        <v>-2.5654588733139348E-4</v>
      </c>
      <c r="BA32">
        <f t="shared" si="41"/>
        <v>-4.3431053203041173E-5</v>
      </c>
      <c r="BB32">
        <f t="shared" si="42"/>
        <v>1.8538713195201737E-4</v>
      </c>
      <c r="BC32">
        <f t="shared" si="43"/>
        <v>-2.6766595289073907E-6</v>
      </c>
      <c r="BD32">
        <f t="shared" si="44"/>
        <v>-4.1767068273092429E-4</v>
      </c>
      <c r="BE32">
        <f t="shared" si="45"/>
        <v>-4.7499301480861055E-5</v>
      </c>
      <c r="BF32">
        <f t="shared" si="46"/>
        <v>0</v>
      </c>
      <c r="BG32">
        <f t="shared" si="47"/>
        <v>-1.3475575519371054E-4</v>
      </c>
      <c r="BH32">
        <f t="shared" si="48"/>
        <v>-1.9920318725099684E-4</v>
      </c>
      <c r="BI32">
        <f t="shared" si="49"/>
        <v>1.8002322880371794E-4</v>
      </c>
      <c r="BJ32">
        <f t="shared" si="50"/>
        <v>1.3405590416428948E-4</v>
      </c>
      <c r="BK32">
        <f t="shared" si="51"/>
        <v>-4.2217844075429211E-4</v>
      </c>
      <c r="BL32">
        <f t="shared" si="52"/>
        <v>-1.1578019394651781E-3</v>
      </c>
      <c r="BM32">
        <f t="shared" si="53"/>
        <v>5.0515121302758376E-4</v>
      </c>
      <c r="BN32">
        <f t="shared" si="54"/>
        <v>-8.5416007592533871E-5</v>
      </c>
      <c r="BO32">
        <f t="shared" si="55"/>
        <v>-4.2756860242501593E-4</v>
      </c>
      <c r="BQ32" t="s">
        <v>30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62"/>
        <v>-0.16736053288925898</v>
      </c>
      <c r="BZ32">
        <f t="shared" si="63"/>
        <v>3</v>
      </c>
      <c r="CA32">
        <f t="shared" si="64"/>
        <v>1</v>
      </c>
      <c r="CB32">
        <f t="shared" si="65"/>
        <v>0.24</v>
      </c>
      <c r="CC32">
        <f t="shared" si="66"/>
        <v>1</v>
      </c>
      <c r="CD32">
        <f t="shared" si="67"/>
        <v>0</v>
      </c>
      <c r="CE32">
        <f t="shared" si="68"/>
        <v>0</v>
      </c>
      <c r="CF32">
        <f t="shared" si="69"/>
        <v>0</v>
      </c>
      <c r="CG32">
        <f t="shared" si="70"/>
        <v>0</v>
      </c>
      <c r="CI32">
        <f t="shared" si="71"/>
        <v>1</v>
      </c>
      <c r="CJ32">
        <f t="shared" si="72"/>
        <v>1</v>
      </c>
      <c r="CK32">
        <f t="shared" si="72"/>
        <v>1</v>
      </c>
      <c r="CL32">
        <f t="shared" si="72"/>
        <v>1</v>
      </c>
      <c r="CM32">
        <f t="shared" si="72"/>
        <v>1</v>
      </c>
      <c r="CN32">
        <f t="shared" si="57"/>
        <v>0.2</v>
      </c>
      <c r="CO32">
        <f t="shared" si="58"/>
        <v>0.4</v>
      </c>
      <c r="CP32">
        <f t="shared" si="58"/>
        <v>0.60000000000000009</v>
      </c>
      <c r="CQ32">
        <f t="shared" si="58"/>
        <v>0.8</v>
      </c>
      <c r="CR32">
        <f t="shared" si="58"/>
        <v>1</v>
      </c>
    </row>
    <row r="33" spans="1:96" x14ac:dyDescent="0.25">
      <c r="A33" t="s">
        <v>31</v>
      </c>
      <c r="B33">
        <f>VLOOKUP(CONCATENATE($A33,"_",B$4),assets_m6!$A:$D,4,FALSE)</f>
        <v>23.11</v>
      </c>
      <c r="C33">
        <f>VLOOKUP(CONCATENATE($A33,"_",C$4),assets_m6!$A:$D,4,FALSE)</f>
        <v>23.3</v>
      </c>
      <c r="D33">
        <f>VLOOKUP(CONCATENATE($A33,"_",D$4),assets_m6!$A:$D,4,FALSE)</f>
        <v>23.74</v>
      </c>
      <c r="E33">
        <f>VLOOKUP(CONCATENATE($A33,"_",E$4),assets_m6!$A:$D,4,FALSE)</f>
        <v>24.12</v>
      </c>
      <c r="F33">
        <f>VLOOKUP(CONCATENATE($A33,"_",F$4),assets_m6!$A:$D,4,FALSE)</f>
        <v>23.9</v>
      </c>
      <c r="G33">
        <f>VLOOKUP(CONCATENATE($A33,"_",G$4),assets_m6!$A:$D,4,FALSE)</f>
        <v>23.66</v>
      </c>
      <c r="H33">
        <f>VLOOKUP(CONCATENATE($A33,"_",H$4),assets_m6!$A:$D,4,FALSE)</f>
        <v>23.71</v>
      </c>
      <c r="I33">
        <f>VLOOKUP(CONCATENATE($A33,"_",I$4),assets_m6!$A:$D,4,FALSE)</f>
        <v>24.1</v>
      </c>
      <c r="J33">
        <f>VLOOKUP(CONCATENATE($A33,"_",J$4),assets_m6!$A:$D,4,FALSE)</f>
        <v>24.36</v>
      </c>
      <c r="K33">
        <f>VLOOKUP(CONCATENATE($A33,"_",K$4),assets_m6!$A:$D,4,FALSE)</f>
        <v>24.17</v>
      </c>
      <c r="L33">
        <f>VLOOKUP(CONCATENATE($A33,"_",L$4),assets_m6!$A:$D,4,FALSE)</f>
        <v>23.98</v>
      </c>
      <c r="M33" t="e">
        <f>VLOOKUP(CONCATENATE($A33,"_",M$4),assets_m6!$A:$D,4,FALSE)</f>
        <v>#N/A</v>
      </c>
      <c r="N33">
        <f>VLOOKUP(CONCATENATE($A33,"_",N$4),assets_m6!$A:$D,4,FALSE)</f>
        <v>24.12</v>
      </c>
      <c r="O33">
        <f>VLOOKUP(CONCATENATE($A33,"_",O$4),assets_m6!$A:$D,4,FALSE)</f>
        <v>23.97</v>
      </c>
      <c r="P33">
        <f>VLOOKUP(CONCATENATE($A33,"_",P$4),assets_m6!$A:$D,4,FALSE)</f>
        <v>23.79</v>
      </c>
      <c r="Q33">
        <f>VLOOKUP(CONCATENATE($A33,"_",Q$4),assets_m6!$A:$D,4,FALSE)</f>
        <v>24.22</v>
      </c>
      <c r="R33">
        <f>VLOOKUP(CONCATENATE($A33,"_",R$4),assets_m6!$A:$D,4,FALSE)</f>
        <v>24.05</v>
      </c>
      <c r="S33">
        <f>VLOOKUP(CONCATENATE($A33,"_",S$4),assets_m6!$A:$D,4,FALSE)</f>
        <v>23.84</v>
      </c>
      <c r="T33">
        <f>VLOOKUP(CONCATENATE($A33,"_",T$4),assets_m6!$A:$D,4,FALSE)</f>
        <v>24.61</v>
      </c>
      <c r="U33">
        <f>VLOOKUP(CONCATENATE($A33,"_",U$4),assets_m6!$A:$D,4,FALSE)</f>
        <v>24.38</v>
      </c>
      <c r="V33">
        <f>VLOOKUP(CONCATENATE($A33,"_",V$4),assets_m6!$A:$D,4,FALSE)</f>
        <v>24.77</v>
      </c>
      <c r="X33" t="str">
        <f t="shared" si="59"/>
        <v>EWA</v>
      </c>
      <c r="Y33">
        <f t="shared" si="16"/>
        <v>23.11</v>
      </c>
      <c r="Z33">
        <f t="shared" si="17"/>
        <v>23.3</v>
      </c>
      <c r="AA33">
        <f t="shared" si="18"/>
        <v>23.74</v>
      </c>
      <c r="AB33">
        <f t="shared" si="19"/>
        <v>24.12</v>
      </c>
      <c r="AC33">
        <f t="shared" si="20"/>
        <v>23.9</v>
      </c>
      <c r="AD33">
        <f t="shared" si="21"/>
        <v>23.66</v>
      </c>
      <c r="AE33">
        <f t="shared" si="22"/>
        <v>23.71</v>
      </c>
      <c r="AF33">
        <f t="shared" si="23"/>
        <v>24.1</v>
      </c>
      <c r="AG33">
        <f t="shared" si="24"/>
        <v>24.36</v>
      </c>
      <c r="AH33">
        <f t="shared" si="25"/>
        <v>24.17</v>
      </c>
      <c r="AI33">
        <f t="shared" si="26"/>
        <v>23.98</v>
      </c>
      <c r="AJ33">
        <f t="shared" si="27"/>
        <v>23.98</v>
      </c>
      <c r="AK33">
        <f t="shared" si="28"/>
        <v>24.12</v>
      </c>
      <c r="AL33">
        <f t="shared" si="29"/>
        <v>23.97</v>
      </c>
      <c r="AM33">
        <f t="shared" si="30"/>
        <v>23.79</v>
      </c>
      <c r="AN33">
        <f t="shared" si="31"/>
        <v>24.22</v>
      </c>
      <c r="AO33">
        <f t="shared" si="32"/>
        <v>24.05</v>
      </c>
      <c r="AP33">
        <f t="shared" si="33"/>
        <v>23.84</v>
      </c>
      <c r="AQ33">
        <f t="shared" si="34"/>
        <v>24.61</v>
      </c>
      <c r="AR33">
        <f t="shared" si="35"/>
        <v>24.38</v>
      </c>
      <c r="AS33">
        <f t="shared" si="36"/>
        <v>24.77</v>
      </c>
      <c r="AU33" t="str">
        <f t="shared" si="60"/>
        <v>EWA</v>
      </c>
      <c r="AV33">
        <f t="shared" si="61"/>
        <v>8.2215491129381777E-5</v>
      </c>
      <c r="AW33">
        <f t="shared" si="37"/>
        <v>1.8884120171673723E-4</v>
      </c>
      <c r="AX33">
        <f t="shared" si="38"/>
        <v>1.6006739679865316E-4</v>
      </c>
      <c r="AY33">
        <f t="shared" si="39"/>
        <v>-9.1210613598674315E-5</v>
      </c>
      <c r="AZ33">
        <f t="shared" si="40"/>
        <v>-1.0041841004184037E-4</v>
      </c>
      <c r="BA33">
        <f t="shared" si="41"/>
        <v>2.113271344040605E-5</v>
      </c>
      <c r="BB33">
        <f t="shared" si="42"/>
        <v>1.6448755799240852E-4</v>
      </c>
      <c r="BC33">
        <f t="shared" si="43"/>
        <v>1.0788381742738507E-4</v>
      </c>
      <c r="BD33">
        <f t="shared" si="44"/>
        <v>-7.7996715927749474E-5</v>
      </c>
      <c r="BE33">
        <f t="shared" si="45"/>
        <v>-7.8609846917667052E-5</v>
      </c>
      <c r="BF33">
        <f t="shared" si="46"/>
        <v>0</v>
      </c>
      <c r="BG33">
        <f t="shared" si="47"/>
        <v>5.8381984987489808E-5</v>
      </c>
      <c r="BH33">
        <f t="shared" si="48"/>
        <v>-6.2189054726369036E-5</v>
      </c>
      <c r="BI33">
        <f t="shared" si="49"/>
        <v>-7.5093867334167589E-5</v>
      </c>
      <c r="BJ33">
        <f t="shared" si="50"/>
        <v>1.8074821353509867E-4</v>
      </c>
      <c r="BK33">
        <f t="shared" si="51"/>
        <v>-7.0189925681254402E-5</v>
      </c>
      <c r="BL33">
        <f t="shared" si="52"/>
        <v>-8.7318087318087676E-5</v>
      </c>
      <c r="BM33">
        <f t="shared" si="53"/>
        <v>3.2298657718120787E-4</v>
      </c>
      <c r="BN33">
        <f t="shared" si="54"/>
        <v>-9.3457943925233817E-5</v>
      </c>
      <c r="BO33">
        <f t="shared" si="55"/>
        <v>1.5996718621821189E-4</v>
      </c>
      <c r="BQ33" t="s">
        <v>31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62"/>
        <v>7.1830376460406756E-2</v>
      </c>
      <c r="BZ33">
        <f t="shared" si="63"/>
        <v>88</v>
      </c>
      <c r="CA33">
        <f t="shared" si="64"/>
        <v>5</v>
      </c>
      <c r="CB33">
        <f t="shared" si="65"/>
        <v>0.24000000000000005</v>
      </c>
      <c r="CC33">
        <f t="shared" si="66"/>
        <v>0</v>
      </c>
      <c r="CD33">
        <f t="shared" si="67"/>
        <v>0</v>
      </c>
      <c r="CE33">
        <f t="shared" si="68"/>
        <v>0</v>
      </c>
      <c r="CF33">
        <f t="shared" si="69"/>
        <v>0</v>
      </c>
      <c r="CG33">
        <f t="shared" si="70"/>
        <v>1</v>
      </c>
      <c r="CI33">
        <f t="shared" si="71"/>
        <v>0</v>
      </c>
      <c r="CJ33">
        <f t="shared" si="72"/>
        <v>0</v>
      </c>
      <c r="CK33">
        <f t="shared" si="72"/>
        <v>0</v>
      </c>
      <c r="CL33">
        <f t="shared" si="72"/>
        <v>0</v>
      </c>
      <c r="CM33">
        <f t="shared" si="72"/>
        <v>1</v>
      </c>
      <c r="CN33">
        <f t="shared" si="57"/>
        <v>0.2</v>
      </c>
      <c r="CO33">
        <f t="shared" si="58"/>
        <v>0.4</v>
      </c>
      <c r="CP33">
        <f t="shared" si="58"/>
        <v>0.60000000000000009</v>
      </c>
      <c r="CQ33">
        <f t="shared" si="58"/>
        <v>0.8</v>
      </c>
      <c r="CR33">
        <f t="shared" si="58"/>
        <v>1</v>
      </c>
    </row>
    <row r="34" spans="1:96" x14ac:dyDescent="0.25">
      <c r="A34" t="s">
        <v>32</v>
      </c>
      <c r="B34">
        <f>VLOOKUP(CONCATENATE($A34,"_",B$4),assets_m6!$A:$D,4,FALSE)</f>
        <v>38.39</v>
      </c>
      <c r="C34">
        <f>VLOOKUP(CONCATENATE($A34,"_",C$4),assets_m6!$A:$D,4,FALSE)</f>
        <v>38.56</v>
      </c>
      <c r="D34">
        <f>VLOOKUP(CONCATENATE($A34,"_",D$4),assets_m6!$A:$D,4,FALSE)</f>
        <v>38.76</v>
      </c>
      <c r="E34">
        <f>VLOOKUP(CONCATENATE($A34,"_",E$4),assets_m6!$A:$D,4,FALSE)</f>
        <v>39.28</v>
      </c>
      <c r="F34">
        <f>VLOOKUP(CONCATENATE($A34,"_",F$4),assets_m6!$A:$D,4,FALSE)</f>
        <v>38.92</v>
      </c>
      <c r="G34">
        <f>VLOOKUP(CONCATENATE($A34,"_",G$4),assets_m6!$A:$D,4,FALSE)</f>
        <v>38.840000000000003</v>
      </c>
      <c r="H34">
        <f>VLOOKUP(CONCATENATE($A34,"_",H$4),assets_m6!$A:$D,4,FALSE)</f>
        <v>38.51</v>
      </c>
      <c r="I34">
        <f>VLOOKUP(CONCATENATE($A34,"_",I$4),assets_m6!$A:$D,4,FALSE)</f>
        <v>38.85</v>
      </c>
      <c r="J34">
        <f>VLOOKUP(CONCATENATE($A34,"_",J$4),assets_m6!$A:$D,4,FALSE)</f>
        <v>38.72</v>
      </c>
      <c r="K34">
        <f>VLOOKUP(CONCATENATE($A34,"_",K$4),assets_m6!$A:$D,4,FALSE)</f>
        <v>38.21</v>
      </c>
      <c r="L34">
        <f>VLOOKUP(CONCATENATE($A34,"_",L$4),assets_m6!$A:$D,4,FALSE)</f>
        <v>37.75</v>
      </c>
      <c r="M34" t="e">
        <f>VLOOKUP(CONCATENATE($A34,"_",M$4),assets_m6!$A:$D,4,FALSE)</f>
        <v>#N/A</v>
      </c>
      <c r="N34">
        <f>VLOOKUP(CONCATENATE($A34,"_",N$4),assets_m6!$A:$D,4,FALSE)</f>
        <v>37.54</v>
      </c>
      <c r="O34">
        <f>VLOOKUP(CONCATENATE($A34,"_",O$4),assets_m6!$A:$D,4,FALSE)</f>
        <v>37.28</v>
      </c>
      <c r="P34">
        <f>VLOOKUP(CONCATENATE($A34,"_",P$4),assets_m6!$A:$D,4,FALSE)</f>
        <v>37.1</v>
      </c>
      <c r="Q34">
        <f>VLOOKUP(CONCATENATE($A34,"_",Q$4),assets_m6!$A:$D,4,FALSE)</f>
        <v>38.15</v>
      </c>
      <c r="R34">
        <f>VLOOKUP(CONCATENATE($A34,"_",R$4),assets_m6!$A:$D,4,FALSE)</f>
        <v>38.22</v>
      </c>
      <c r="S34">
        <f>VLOOKUP(CONCATENATE($A34,"_",S$4),assets_m6!$A:$D,4,FALSE)</f>
        <v>37.700000000000003</v>
      </c>
      <c r="T34">
        <f>VLOOKUP(CONCATENATE($A34,"_",T$4),assets_m6!$A:$D,4,FALSE)</f>
        <v>38.58</v>
      </c>
      <c r="U34">
        <f>VLOOKUP(CONCATENATE($A34,"_",U$4),assets_m6!$A:$D,4,FALSE)</f>
        <v>38.44</v>
      </c>
      <c r="V34">
        <f>VLOOKUP(CONCATENATE($A34,"_",V$4),assets_m6!$A:$D,4,FALSE)</f>
        <v>38.54</v>
      </c>
      <c r="X34" t="str">
        <f t="shared" si="59"/>
        <v>EWC</v>
      </c>
      <c r="Y34">
        <f t="shared" si="16"/>
        <v>38.39</v>
      </c>
      <c r="Z34">
        <f t="shared" si="17"/>
        <v>38.56</v>
      </c>
      <c r="AA34">
        <f t="shared" si="18"/>
        <v>38.76</v>
      </c>
      <c r="AB34">
        <f t="shared" si="19"/>
        <v>39.28</v>
      </c>
      <c r="AC34">
        <f t="shared" si="20"/>
        <v>38.92</v>
      </c>
      <c r="AD34">
        <f t="shared" si="21"/>
        <v>38.840000000000003</v>
      </c>
      <c r="AE34">
        <f t="shared" si="22"/>
        <v>38.51</v>
      </c>
      <c r="AF34">
        <f t="shared" si="23"/>
        <v>38.85</v>
      </c>
      <c r="AG34">
        <f t="shared" si="24"/>
        <v>38.72</v>
      </c>
      <c r="AH34">
        <f t="shared" si="25"/>
        <v>38.21</v>
      </c>
      <c r="AI34">
        <f t="shared" si="26"/>
        <v>37.75</v>
      </c>
      <c r="AJ34">
        <f t="shared" si="27"/>
        <v>37.75</v>
      </c>
      <c r="AK34">
        <f t="shared" si="28"/>
        <v>37.54</v>
      </c>
      <c r="AL34">
        <f t="shared" si="29"/>
        <v>37.28</v>
      </c>
      <c r="AM34">
        <f t="shared" si="30"/>
        <v>37.1</v>
      </c>
      <c r="AN34">
        <f t="shared" si="31"/>
        <v>38.15</v>
      </c>
      <c r="AO34">
        <f t="shared" si="32"/>
        <v>38.22</v>
      </c>
      <c r="AP34">
        <f t="shared" si="33"/>
        <v>37.700000000000003</v>
      </c>
      <c r="AQ34">
        <f t="shared" si="34"/>
        <v>38.58</v>
      </c>
      <c r="AR34">
        <f t="shared" si="35"/>
        <v>38.44</v>
      </c>
      <c r="AS34">
        <f t="shared" si="36"/>
        <v>38.54</v>
      </c>
      <c r="AU34" t="str">
        <f t="shared" si="60"/>
        <v>EWC</v>
      </c>
      <c r="AV34">
        <f t="shared" si="61"/>
        <v>4.4282365199271086E-5</v>
      </c>
      <c r="AW34">
        <f t="shared" si="37"/>
        <v>5.1867219917011342E-5</v>
      </c>
      <c r="AX34">
        <f t="shared" si="38"/>
        <v>1.3415892672858699E-4</v>
      </c>
      <c r="AY34">
        <f t="shared" si="39"/>
        <v>-9.164969450101818E-5</v>
      </c>
      <c r="AZ34">
        <f t="shared" si="40"/>
        <v>-2.0554984583761126E-5</v>
      </c>
      <c r="BA34">
        <f t="shared" si="41"/>
        <v>-8.4963954685892223E-5</v>
      </c>
      <c r="BB34">
        <f t="shared" si="42"/>
        <v>8.8288756167230183E-5</v>
      </c>
      <c r="BC34">
        <f t="shared" si="43"/>
        <v>-3.3462033462034121E-5</v>
      </c>
      <c r="BD34">
        <f t="shared" si="44"/>
        <v>-1.3171487603305735E-4</v>
      </c>
      <c r="BE34">
        <f t="shared" si="45"/>
        <v>-1.2038733315885915E-4</v>
      </c>
      <c r="BF34">
        <f t="shared" si="46"/>
        <v>0</v>
      </c>
      <c r="BG34">
        <f t="shared" si="47"/>
        <v>-5.5629139072847909E-5</v>
      </c>
      <c r="BH34">
        <f t="shared" si="48"/>
        <v>-6.9259456579647851E-5</v>
      </c>
      <c r="BI34">
        <f t="shared" si="49"/>
        <v>-4.8283261802575026E-5</v>
      </c>
      <c r="BJ34">
        <f t="shared" si="50"/>
        <v>2.830188679245275E-4</v>
      </c>
      <c r="BK34">
        <f t="shared" si="51"/>
        <v>1.8348623853211082E-5</v>
      </c>
      <c r="BL34">
        <f t="shared" si="52"/>
        <v>-1.3605442176870645E-4</v>
      </c>
      <c r="BM34">
        <f t="shared" si="53"/>
        <v>2.3342175066312878E-4</v>
      </c>
      <c r="BN34">
        <f t="shared" si="54"/>
        <v>-3.6288232244686511E-5</v>
      </c>
      <c r="BO34">
        <f t="shared" si="55"/>
        <v>2.6014568158168948E-5</v>
      </c>
      <c r="BQ34" t="s">
        <v>32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62"/>
        <v>3.9072675175826667E-3</v>
      </c>
      <c r="BZ34">
        <f t="shared" si="63"/>
        <v>73</v>
      </c>
      <c r="CA34">
        <f t="shared" si="64"/>
        <v>4</v>
      </c>
      <c r="CB34">
        <f t="shared" si="65"/>
        <v>0.12000000000000002</v>
      </c>
      <c r="CC34">
        <f t="shared" si="66"/>
        <v>0</v>
      </c>
      <c r="CD34">
        <f t="shared" si="67"/>
        <v>0</v>
      </c>
      <c r="CE34">
        <f t="shared" si="68"/>
        <v>0</v>
      </c>
      <c r="CF34">
        <f t="shared" si="69"/>
        <v>1</v>
      </c>
      <c r="CG34">
        <f t="shared" si="70"/>
        <v>0</v>
      </c>
      <c r="CI34">
        <f t="shared" si="71"/>
        <v>0</v>
      </c>
      <c r="CJ34">
        <f t="shared" si="72"/>
        <v>0</v>
      </c>
      <c r="CK34">
        <f t="shared" si="72"/>
        <v>0</v>
      </c>
      <c r="CL34">
        <f t="shared" si="72"/>
        <v>1</v>
      </c>
      <c r="CM34">
        <f t="shared" si="72"/>
        <v>1</v>
      </c>
      <c r="CN34">
        <f t="shared" si="57"/>
        <v>0.2</v>
      </c>
      <c r="CO34">
        <f t="shared" si="58"/>
        <v>0.4</v>
      </c>
      <c r="CP34">
        <f t="shared" si="58"/>
        <v>0.60000000000000009</v>
      </c>
      <c r="CQ34">
        <f t="shared" si="58"/>
        <v>0.8</v>
      </c>
      <c r="CR34">
        <f t="shared" si="58"/>
        <v>1</v>
      </c>
    </row>
    <row r="35" spans="1:96" x14ac:dyDescent="0.25">
      <c r="A35" t="s">
        <v>33</v>
      </c>
      <c r="B35">
        <f>VLOOKUP(CONCATENATE($A35,"_",B$4),assets_m6!$A:$D,4,FALSE)</f>
        <v>31.98</v>
      </c>
      <c r="C35">
        <f>VLOOKUP(CONCATENATE($A35,"_",C$4),assets_m6!$A:$D,4,FALSE)</f>
        <v>31.98</v>
      </c>
      <c r="D35">
        <f>VLOOKUP(CONCATENATE($A35,"_",D$4),assets_m6!$A:$D,4,FALSE)</f>
        <v>32.1</v>
      </c>
      <c r="E35">
        <f>VLOOKUP(CONCATENATE($A35,"_",E$4),assets_m6!$A:$D,4,FALSE)</f>
        <v>32.619999999999997</v>
      </c>
      <c r="F35">
        <f>VLOOKUP(CONCATENATE($A35,"_",F$4),assets_m6!$A:$D,4,FALSE)</f>
        <v>32.25</v>
      </c>
      <c r="G35">
        <f>VLOOKUP(CONCATENATE($A35,"_",G$4),assets_m6!$A:$D,4,FALSE)</f>
        <v>31.57</v>
      </c>
      <c r="H35">
        <f>VLOOKUP(CONCATENATE($A35,"_",H$4),assets_m6!$A:$D,4,FALSE)</f>
        <v>31.23</v>
      </c>
      <c r="I35">
        <f>VLOOKUP(CONCATENATE($A35,"_",I$4),assets_m6!$A:$D,4,FALSE)</f>
        <v>32.17</v>
      </c>
      <c r="J35">
        <f>VLOOKUP(CONCATENATE($A35,"_",J$4),assets_m6!$A:$D,4,FALSE)</f>
        <v>32.22</v>
      </c>
      <c r="K35">
        <f>VLOOKUP(CONCATENATE($A35,"_",K$4),assets_m6!$A:$D,4,FALSE)</f>
        <v>31.61</v>
      </c>
      <c r="L35">
        <f>VLOOKUP(CONCATENATE($A35,"_",L$4),assets_m6!$A:$D,4,FALSE)</f>
        <v>31.2</v>
      </c>
      <c r="M35" t="e">
        <f>VLOOKUP(CONCATENATE($A35,"_",M$4),assets_m6!$A:$D,4,FALSE)</f>
        <v>#N/A</v>
      </c>
      <c r="N35">
        <f>VLOOKUP(CONCATENATE($A35,"_",N$4),assets_m6!$A:$D,4,FALSE)</f>
        <v>30.42</v>
      </c>
      <c r="O35">
        <f>VLOOKUP(CONCATENATE($A35,"_",O$4),assets_m6!$A:$D,4,FALSE)</f>
        <v>29.99</v>
      </c>
      <c r="P35">
        <f>VLOOKUP(CONCATENATE($A35,"_",P$4),assets_m6!$A:$D,4,FALSE)</f>
        <v>29.31</v>
      </c>
      <c r="Q35">
        <f>VLOOKUP(CONCATENATE($A35,"_",Q$4),assets_m6!$A:$D,4,FALSE)</f>
        <v>30.08</v>
      </c>
      <c r="R35">
        <f>VLOOKUP(CONCATENATE($A35,"_",R$4),assets_m6!$A:$D,4,FALSE)</f>
        <v>29.08</v>
      </c>
      <c r="S35">
        <f>VLOOKUP(CONCATENATE($A35,"_",S$4),assets_m6!$A:$D,4,FALSE)</f>
        <v>28.03</v>
      </c>
      <c r="T35">
        <f>VLOOKUP(CONCATENATE($A35,"_",T$4),assets_m6!$A:$D,4,FALSE)</f>
        <v>28.24</v>
      </c>
      <c r="U35">
        <f>VLOOKUP(CONCATENATE($A35,"_",U$4),assets_m6!$A:$D,4,FALSE)</f>
        <v>27.36</v>
      </c>
      <c r="V35">
        <f>VLOOKUP(CONCATENATE($A35,"_",V$4),assets_m6!$A:$D,4,FALSE)</f>
        <v>25.89</v>
      </c>
      <c r="X35" t="str">
        <f t="shared" si="59"/>
        <v>EWG</v>
      </c>
      <c r="Y35">
        <f t="shared" si="16"/>
        <v>31.98</v>
      </c>
      <c r="Z35">
        <f t="shared" si="17"/>
        <v>31.98</v>
      </c>
      <c r="AA35">
        <f t="shared" si="18"/>
        <v>32.1</v>
      </c>
      <c r="AB35">
        <f t="shared" si="19"/>
        <v>32.619999999999997</v>
      </c>
      <c r="AC35">
        <f t="shared" si="20"/>
        <v>32.25</v>
      </c>
      <c r="AD35">
        <f t="shared" si="21"/>
        <v>31.57</v>
      </c>
      <c r="AE35">
        <f t="shared" si="22"/>
        <v>31.23</v>
      </c>
      <c r="AF35">
        <f t="shared" si="23"/>
        <v>32.17</v>
      </c>
      <c r="AG35">
        <f t="shared" si="24"/>
        <v>32.22</v>
      </c>
      <c r="AH35">
        <f t="shared" si="25"/>
        <v>31.61</v>
      </c>
      <c r="AI35">
        <f t="shared" si="26"/>
        <v>31.2</v>
      </c>
      <c r="AJ35">
        <f t="shared" si="27"/>
        <v>31.2</v>
      </c>
      <c r="AK35">
        <f t="shared" si="28"/>
        <v>30.42</v>
      </c>
      <c r="AL35">
        <f t="shared" si="29"/>
        <v>29.99</v>
      </c>
      <c r="AM35">
        <f t="shared" si="30"/>
        <v>29.31</v>
      </c>
      <c r="AN35">
        <f t="shared" si="31"/>
        <v>30.08</v>
      </c>
      <c r="AO35">
        <f t="shared" si="32"/>
        <v>29.08</v>
      </c>
      <c r="AP35">
        <f t="shared" si="33"/>
        <v>28.03</v>
      </c>
      <c r="AQ35">
        <f t="shared" si="34"/>
        <v>28.24</v>
      </c>
      <c r="AR35">
        <f t="shared" si="35"/>
        <v>27.36</v>
      </c>
      <c r="AS35">
        <f t="shared" si="36"/>
        <v>25.89</v>
      </c>
      <c r="AU35" t="str">
        <f t="shared" si="60"/>
        <v>EWG</v>
      </c>
      <c r="AV35">
        <f t="shared" si="61"/>
        <v>0</v>
      </c>
      <c r="AW35">
        <f t="shared" si="37"/>
        <v>3.7523452157598804E-5</v>
      </c>
      <c r="AX35">
        <f t="shared" si="38"/>
        <v>1.6199376947040374E-4</v>
      </c>
      <c r="AY35">
        <f t="shared" si="39"/>
        <v>-1.1342734518700106E-4</v>
      </c>
      <c r="AZ35">
        <f t="shared" si="40"/>
        <v>-2.1085271317829448E-4</v>
      </c>
      <c r="BA35">
        <f t="shared" si="41"/>
        <v>-1.0769718086791252E-4</v>
      </c>
      <c r="BB35">
        <f t="shared" si="42"/>
        <v>3.0099263528658379E-4</v>
      </c>
      <c r="BC35">
        <f t="shared" si="43"/>
        <v>1.5542430836181897E-5</v>
      </c>
      <c r="BD35">
        <f t="shared" si="44"/>
        <v>-1.8932340161390425E-4</v>
      </c>
      <c r="BE35">
        <f t="shared" si="45"/>
        <v>-1.2970578930718131E-4</v>
      </c>
      <c r="BF35">
        <f t="shared" si="46"/>
        <v>0</v>
      </c>
      <c r="BG35">
        <f t="shared" si="47"/>
        <v>-2.4999999999999925E-4</v>
      </c>
      <c r="BH35">
        <f t="shared" si="48"/>
        <v>-1.4135437212360396E-4</v>
      </c>
      <c r="BI35">
        <f t="shared" si="49"/>
        <v>-2.2674224741580517E-4</v>
      </c>
      <c r="BJ35">
        <f t="shared" si="50"/>
        <v>2.627089730467416E-4</v>
      </c>
      <c r="BK35">
        <f t="shared" si="51"/>
        <v>-3.3244680851063834E-4</v>
      </c>
      <c r="BL35">
        <f t="shared" si="52"/>
        <v>-3.6107290233837594E-4</v>
      </c>
      <c r="BM35">
        <f t="shared" si="53"/>
        <v>7.4919728861932674E-5</v>
      </c>
      <c r="BN35">
        <f t="shared" si="54"/>
        <v>-3.1161473087818663E-4</v>
      </c>
      <c r="BO35">
        <f t="shared" si="55"/>
        <v>-5.3728070175438562E-4</v>
      </c>
      <c r="BQ35" t="s">
        <v>33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62"/>
        <v>-0.19043151969981237</v>
      </c>
      <c r="BZ35">
        <f t="shared" si="63"/>
        <v>2</v>
      </c>
      <c r="CA35">
        <f t="shared" si="64"/>
        <v>1</v>
      </c>
      <c r="CB35">
        <f t="shared" si="65"/>
        <v>0.24</v>
      </c>
      <c r="CC35">
        <f t="shared" si="66"/>
        <v>1</v>
      </c>
      <c r="CD35">
        <f t="shared" si="67"/>
        <v>0</v>
      </c>
      <c r="CE35">
        <f t="shared" si="68"/>
        <v>0</v>
      </c>
      <c r="CF35">
        <f t="shared" si="69"/>
        <v>0</v>
      </c>
      <c r="CG35">
        <f t="shared" si="70"/>
        <v>0</v>
      </c>
      <c r="CI35">
        <f t="shared" si="71"/>
        <v>1</v>
      </c>
      <c r="CJ35">
        <f t="shared" si="72"/>
        <v>1</v>
      </c>
      <c r="CK35">
        <f t="shared" si="72"/>
        <v>1</v>
      </c>
      <c r="CL35">
        <f t="shared" si="72"/>
        <v>1</v>
      </c>
      <c r="CM35">
        <f t="shared" si="72"/>
        <v>1</v>
      </c>
      <c r="CN35">
        <f t="shared" si="57"/>
        <v>0.2</v>
      </c>
      <c r="CO35">
        <f t="shared" si="58"/>
        <v>0.4</v>
      </c>
      <c r="CP35">
        <f t="shared" si="58"/>
        <v>0.60000000000000009</v>
      </c>
      <c r="CQ35">
        <f t="shared" si="58"/>
        <v>0.8</v>
      </c>
      <c r="CR35">
        <f t="shared" si="58"/>
        <v>1</v>
      </c>
    </row>
    <row r="36" spans="1:96" x14ac:dyDescent="0.25">
      <c r="A36" t="s">
        <v>34</v>
      </c>
      <c r="B36">
        <f>VLOOKUP(CONCATENATE($A36,"_",B$4),assets_m6!$A:$D,4,FALSE)</f>
        <v>24.07</v>
      </c>
      <c r="C36">
        <f>VLOOKUP(CONCATENATE($A36,"_",C$4),assets_m6!$A:$D,4,FALSE)</f>
        <v>24.13</v>
      </c>
      <c r="D36">
        <f>VLOOKUP(CONCATENATE($A36,"_",D$4),assets_m6!$A:$D,4,FALSE)</f>
        <v>24.34</v>
      </c>
      <c r="E36">
        <f>VLOOKUP(CONCATENATE($A36,"_",E$4),assets_m6!$A:$D,4,FALSE)</f>
        <v>24.57</v>
      </c>
      <c r="F36">
        <f>VLOOKUP(CONCATENATE($A36,"_",F$4),assets_m6!$A:$D,4,FALSE)</f>
        <v>24.47</v>
      </c>
      <c r="G36">
        <f>VLOOKUP(CONCATENATE($A36,"_",G$4),assets_m6!$A:$D,4,FALSE)</f>
        <v>24.31</v>
      </c>
      <c r="H36">
        <f>VLOOKUP(CONCATENATE($A36,"_",H$4),assets_m6!$A:$D,4,FALSE)</f>
        <v>24.16</v>
      </c>
      <c r="I36">
        <f>VLOOKUP(CONCATENATE($A36,"_",I$4),assets_m6!$A:$D,4,FALSE)</f>
        <v>24.49</v>
      </c>
      <c r="J36">
        <f>VLOOKUP(CONCATENATE($A36,"_",J$4),assets_m6!$A:$D,4,FALSE)</f>
        <v>24.65</v>
      </c>
      <c r="K36">
        <f>VLOOKUP(CONCATENATE($A36,"_",K$4),assets_m6!$A:$D,4,FALSE)</f>
        <v>24.48</v>
      </c>
      <c r="L36">
        <f>VLOOKUP(CONCATENATE($A36,"_",L$4),assets_m6!$A:$D,4,FALSE)</f>
        <v>24.37</v>
      </c>
      <c r="M36" t="e">
        <f>VLOOKUP(CONCATENATE($A36,"_",M$4),assets_m6!$A:$D,4,FALSE)</f>
        <v>#N/A</v>
      </c>
      <c r="N36">
        <f>VLOOKUP(CONCATENATE($A36,"_",N$4),assets_m6!$A:$D,4,FALSE)</f>
        <v>23.73</v>
      </c>
      <c r="O36">
        <f>VLOOKUP(CONCATENATE($A36,"_",O$4),assets_m6!$A:$D,4,FALSE)</f>
        <v>23.37</v>
      </c>
      <c r="P36">
        <f>VLOOKUP(CONCATENATE($A36,"_",P$4),assets_m6!$A:$D,4,FALSE)</f>
        <v>23.26</v>
      </c>
      <c r="Q36">
        <f>VLOOKUP(CONCATENATE($A36,"_",Q$4),assets_m6!$A:$D,4,FALSE)</f>
        <v>23.16</v>
      </c>
      <c r="R36">
        <f>VLOOKUP(CONCATENATE($A36,"_",R$4),assets_m6!$A:$D,4,FALSE)</f>
        <v>22.68</v>
      </c>
      <c r="S36">
        <f>VLOOKUP(CONCATENATE($A36,"_",S$4),assets_m6!$A:$D,4,FALSE)</f>
        <v>22.53</v>
      </c>
      <c r="T36">
        <f>VLOOKUP(CONCATENATE($A36,"_",T$4),assets_m6!$A:$D,4,FALSE)</f>
        <v>22.36</v>
      </c>
      <c r="U36">
        <f>VLOOKUP(CONCATENATE($A36,"_",U$4),assets_m6!$A:$D,4,FALSE)</f>
        <v>22.39</v>
      </c>
      <c r="V36">
        <f>VLOOKUP(CONCATENATE($A36,"_",V$4),assets_m6!$A:$D,4,FALSE)</f>
        <v>22.09</v>
      </c>
      <c r="X36" t="str">
        <f t="shared" si="59"/>
        <v>EWH</v>
      </c>
      <c r="Y36">
        <f t="shared" si="16"/>
        <v>24.07</v>
      </c>
      <c r="Z36">
        <f t="shared" si="17"/>
        <v>24.13</v>
      </c>
      <c r="AA36">
        <f t="shared" si="18"/>
        <v>24.34</v>
      </c>
      <c r="AB36">
        <f t="shared" si="19"/>
        <v>24.57</v>
      </c>
      <c r="AC36">
        <f t="shared" si="20"/>
        <v>24.47</v>
      </c>
      <c r="AD36">
        <f t="shared" si="21"/>
        <v>24.31</v>
      </c>
      <c r="AE36">
        <f t="shared" si="22"/>
        <v>24.16</v>
      </c>
      <c r="AF36">
        <f t="shared" si="23"/>
        <v>24.49</v>
      </c>
      <c r="AG36">
        <f t="shared" si="24"/>
        <v>24.65</v>
      </c>
      <c r="AH36">
        <f t="shared" si="25"/>
        <v>24.48</v>
      </c>
      <c r="AI36">
        <f t="shared" si="26"/>
        <v>24.37</v>
      </c>
      <c r="AJ36">
        <f t="shared" si="27"/>
        <v>24.37</v>
      </c>
      <c r="AK36">
        <f t="shared" si="28"/>
        <v>23.73</v>
      </c>
      <c r="AL36">
        <f t="shared" si="29"/>
        <v>23.37</v>
      </c>
      <c r="AM36">
        <f t="shared" si="30"/>
        <v>23.26</v>
      </c>
      <c r="AN36">
        <f t="shared" si="31"/>
        <v>23.16</v>
      </c>
      <c r="AO36">
        <f t="shared" si="32"/>
        <v>22.68</v>
      </c>
      <c r="AP36">
        <f t="shared" si="33"/>
        <v>22.53</v>
      </c>
      <c r="AQ36">
        <f t="shared" si="34"/>
        <v>22.36</v>
      </c>
      <c r="AR36">
        <f t="shared" si="35"/>
        <v>22.39</v>
      </c>
      <c r="AS36">
        <f t="shared" si="36"/>
        <v>22.09</v>
      </c>
      <c r="AU36" t="str">
        <f t="shared" si="60"/>
        <v>EWH</v>
      </c>
      <c r="AV36">
        <f t="shared" si="61"/>
        <v>2.4927295388449825E-5</v>
      </c>
      <c r="AW36">
        <f t="shared" si="37"/>
        <v>8.702859510982216E-5</v>
      </c>
      <c r="AX36">
        <f t="shared" si="38"/>
        <v>9.4494658997535096E-5</v>
      </c>
      <c r="AY36">
        <f t="shared" si="39"/>
        <v>-4.0700040700041285E-5</v>
      </c>
      <c r="AZ36">
        <f t="shared" si="40"/>
        <v>-6.5386187167960832E-5</v>
      </c>
      <c r="BA36">
        <f t="shared" si="41"/>
        <v>-6.170300287947288E-5</v>
      </c>
      <c r="BB36">
        <f t="shared" si="42"/>
        <v>1.3658940397350924E-4</v>
      </c>
      <c r="BC36">
        <f t="shared" si="43"/>
        <v>6.5332788893425944E-5</v>
      </c>
      <c r="BD36">
        <f t="shared" si="44"/>
        <v>-6.8965517241378568E-5</v>
      </c>
      <c r="BE36">
        <f t="shared" si="45"/>
        <v>-4.4934640522875591E-5</v>
      </c>
      <c r="BF36">
        <f t="shared" si="46"/>
        <v>0</v>
      </c>
      <c r="BG36">
        <f t="shared" si="47"/>
        <v>-2.6261797291752176E-4</v>
      </c>
      <c r="BH36">
        <f t="shared" si="48"/>
        <v>-1.5170670037926651E-4</v>
      </c>
      <c r="BI36">
        <f t="shared" si="49"/>
        <v>-4.7068891741548751E-5</v>
      </c>
      <c r="BJ36">
        <f t="shared" si="50"/>
        <v>-4.2992261392949885E-5</v>
      </c>
      <c r="BK36">
        <f t="shared" si="51"/>
        <v>-2.0725388601036291E-4</v>
      </c>
      <c r="BL36">
        <f t="shared" si="52"/>
        <v>-6.6137566137565505E-5</v>
      </c>
      <c r="BM36">
        <f t="shared" si="53"/>
        <v>-7.5454948956947052E-5</v>
      </c>
      <c r="BN36">
        <f t="shared" si="54"/>
        <v>1.3416815742397645E-5</v>
      </c>
      <c r="BO36">
        <f t="shared" si="55"/>
        <v>-1.3398838767306865E-4</v>
      </c>
      <c r="BQ36" t="s">
        <v>34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62"/>
        <v>-8.2260074781886183E-2</v>
      </c>
      <c r="BZ36">
        <f t="shared" si="63"/>
        <v>22</v>
      </c>
      <c r="CA36">
        <f t="shared" si="64"/>
        <v>2</v>
      </c>
      <c r="CB36">
        <f t="shared" si="65"/>
        <v>0.11999999999999997</v>
      </c>
      <c r="CC36">
        <f t="shared" si="66"/>
        <v>0</v>
      </c>
      <c r="CD36">
        <f t="shared" si="67"/>
        <v>1</v>
      </c>
      <c r="CE36">
        <f t="shared" si="68"/>
        <v>0</v>
      </c>
      <c r="CF36">
        <f t="shared" si="69"/>
        <v>0</v>
      </c>
      <c r="CG36">
        <f t="shared" si="70"/>
        <v>0</v>
      </c>
      <c r="CI36">
        <f t="shared" si="71"/>
        <v>0</v>
      </c>
      <c r="CJ36">
        <f t="shared" si="72"/>
        <v>1</v>
      </c>
      <c r="CK36">
        <f t="shared" si="72"/>
        <v>1</v>
      </c>
      <c r="CL36">
        <f t="shared" si="72"/>
        <v>1</v>
      </c>
      <c r="CM36">
        <f t="shared" si="72"/>
        <v>1</v>
      </c>
      <c r="CN36">
        <f t="shared" si="57"/>
        <v>0.2</v>
      </c>
      <c r="CO36">
        <f t="shared" si="58"/>
        <v>0.4</v>
      </c>
      <c r="CP36">
        <f t="shared" si="58"/>
        <v>0.60000000000000009</v>
      </c>
      <c r="CQ36">
        <f t="shared" si="58"/>
        <v>0.8</v>
      </c>
      <c r="CR36">
        <f t="shared" si="58"/>
        <v>1</v>
      </c>
    </row>
    <row r="37" spans="1:96" x14ac:dyDescent="0.25">
      <c r="A37" t="s">
        <v>35</v>
      </c>
      <c r="B37">
        <f>VLOOKUP(CONCATENATE($A37,"_",B$4),assets_m6!$A:$D,4,FALSE)</f>
        <v>64.22</v>
      </c>
      <c r="C37">
        <f>VLOOKUP(CONCATENATE($A37,"_",C$4),assets_m6!$A:$D,4,FALSE)</f>
        <v>64.260000000000005</v>
      </c>
      <c r="D37">
        <f>VLOOKUP(CONCATENATE($A37,"_",D$4),assets_m6!$A:$D,4,FALSE)</f>
        <v>64.63</v>
      </c>
      <c r="E37">
        <f>VLOOKUP(CONCATENATE($A37,"_",E$4),assets_m6!$A:$D,4,FALSE)</f>
        <v>65.52</v>
      </c>
      <c r="F37">
        <f>VLOOKUP(CONCATENATE($A37,"_",F$4),assets_m6!$A:$D,4,FALSE)</f>
        <v>64.48</v>
      </c>
      <c r="G37">
        <f>VLOOKUP(CONCATENATE($A37,"_",G$4),assets_m6!$A:$D,4,FALSE)</f>
        <v>63.96</v>
      </c>
      <c r="H37">
        <f>VLOOKUP(CONCATENATE($A37,"_",H$4),assets_m6!$A:$D,4,FALSE)</f>
        <v>63.96</v>
      </c>
      <c r="I37">
        <f>VLOOKUP(CONCATENATE($A37,"_",I$4),assets_m6!$A:$D,4,FALSE)</f>
        <v>64.67</v>
      </c>
      <c r="J37">
        <f>VLOOKUP(CONCATENATE($A37,"_",J$4),assets_m6!$A:$D,4,FALSE)</f>
        <v>64.680000000000007</v>
      </c>
      <c r="K37">
        <f>VLOOKUP(CONCATENATE($A37,"_",K$4),assets_m6!$A:$D,4,FALSE)</f>
        <v>63.73</v>
      </c>
      <c r="L37">
        <f>VLOOKUP(CONCATENATE($A37,"_",L$4),assets_m6!$A:$D,4,FALSE)</f>
        <v>63.63</v>
      </c>
      <c r="M37" t="e">
        <f>VLOOKUP(CONCATENATE($A37,"_",M$4),assets_m6!$A:$D,4,FALSE)</f>
        <v>#N/A</v>
      </c>
      <c r="N37">
        <f>VLOOKUP(CONCATENATE($A37,"_",N$4),assets_m6!$A:$D,4,FALSE)</f>
        <v>63.12</v>
      </c>
      <c r="O37">
        <f>VLOOKUP(CONCATENATE($A37,"_",O$4),assets_m6!$A:$D,4,FALSE)</f>
        <v>62.47</v>
      </c>
      <c r="P37">
        <f>VLOOKUP(CONCATENATE($A37,"_",P$4),assets_m6!$A:$D,4,FALSE)</f>
        <v>62.11</v>
      </c>
      <c r="Q37">
        <f>VLOOKUP(CONCATENATE($A37,"_",Q$4),assets_m6!$A:$D,4,FALSE)</f>
        <v>63.55</v>
      </c>
      <c r="R37">
        <f>VLOOKUP(CONCATENATE($A37,"_",R$4),assets_m6!$A:$D,4,FALSE)</f>
        <v>62.94</v>
      </c>
      <c r="S37">
        <f>VLOOKUP(CONCATENATE($A37,"_",S$4),assets_m6!$A:$D,4,FALSE)</f>
        <v>62.08</v>
      </c>
      <c r="T37">
        <f>VLOOKUP(CONCATENATE($A37,"_",T$4),assets_m6!$A:$D,4,FALSE)</f>
        <v>62.29</v>
      </c>
      <c r="U37">
        <f>VLOOKUP(CONCATENATE($A37,"_",U$4),assets_m6!$A:$D,4,FALSE)</f>
        <v>61.98</v>
      </c>
      <c r="V37">
        <f>VLOOKUP(CONCATENATE($A37,"_",V$4),assets_m6!$A:$D,4,FALSE)</f>
        <v>61.18</v>
      </c>
      <c r="X37" t="str">
        <f t="shared" si="59"/>
        <v>EWJ</v>
      </c>
      <c r="Y37">
        <f t="shared" ref="Y37:Y68" si="73">B37</f>
        <v>64.22</v>
      </c>
      <c r="Z37">
        <f t="shared" ref="Z37:Z68" si="74">IFERROR(C37,Y37)</f>
        <v>64.260000000000005</v>
      </c>
      <c r="AA37">
        <f t="shared" ref="AA37:AA68" si="75">IFERROR(D37,Z37)</f>
        <v>64.63</v>
      </c>
      <c r="AB37">
        <f t="shared" ref="AB37:AB68" si="76">IFERROR(E37,AA37)</f>
        <v>65.52</v>
      </c>
      <c r="AC37">
        <f t="shared" ref="AC37:AC68" si="77">IFERROR(F37,AB37)</f>
        <v>64.48</v>
      </c>
      <c r="AD37">
        <f t="shared" ref="AD37:AD68" si="78">IFERROR(G37,AC37)</f>
        <v>63.96</v>
      </c>
      <c r="AE37">
        <f t="shared" ref="AE37:AE68" si="79">IFERROR(H37,AD37)</f>
        <v>63.96</v>
      </c>
      <c r="AF37">
        <f t="shared" ref="AF37:AF68" si="80">IFERROR(I37,AE37)</f>
        <v>64.67</v>
      </c>
      <c r="AG37">
        <f t="shared" ref="AG37:AG68" si="81">IFERROR(J37,AF37)</f>
        <v>64.680000000000007</v>
      </c>
      <c r="AH37">
        <f t="shared" ref="AH37:AH68" si="82">IFERROR(K37,AG37)</f>
        <v>63.73</v>
      </c>
      <c r="AI37">
        <f t="shared" ref="AI37:AI68" si="83">IFERROR(L37,AH37)</f>
        <v>63.63</v>
      </c>
      <c r="AJ37">
        <f t="shared" ref="AJ37:AJ68" si="84">IFERROR(M37,AI37)</f>
        <v>63.63</v>
      </c>
      <c r="AK37">
        <f t="shared" ref="AK37:AK68" si="85">IFERROR(N37,AJ37)</f>
        <v>63.12</v>
      </c>
      <c r="AL37">
        <f t="shared" ref="AL37:AL68" si="86">IFERROR(O37,AK37)</f>
        <v>62.47</v>
      </c>
      <c r="AM37">
        <f t="shared" ref="AM37:AM68" si="87">IFERROR(P37,AL37)</f>
        <v>62.11</v>
      </c>
      <c r="AN37">
        <f t="shared" ref="AN37:AN68" si="88">IFERROR(Q37,AM37)</f>
        <v>63.55</v>
      </c>
      <c r="AO37">
        <f t="shared" ref="AO37:AO68" si="89">IFERROR(R37,AN37)</f>
        <v>62.94</v>
      </c>
      <c r="AP37">
        <f t="shared" ref="AP37:AP68" si="90">IFERROR(S37,AO37)</f>
        <v>62.08</v>
      </c>
      <c r="AQ37">
        <f t="shared" ref="AQ37:AQ68" si="91">IFERROR(T37,AP37)</f>
        <v>62.29</v>
      </c>
      <c r="AR37">
        <f t="shared" ref="AR37:AR68" si="92">IFERROR(U37,AQ37)</f>
        <v>61.98</v>
      </c>
      <c r="AS37">
        <f t="shared" ref="AS37:AS68" si="93">IFERROR(V37,AR37)</f>
        <v>61.18</v>
      </c>
      <c r="AU37" t="str">
        <f t="shared" si="60"/>
        <v>EWJ</v>
      </c>
      <c r="AV37">
        <f t="shared" ref="AV37:AV68" si="94">$BW37*(Z37-Y37)/Y37</f>
        <v>6.2285892245416156E-6</v>
      </c>
      <c r="AW37">
        <f t="shared" ref="AW37:AW68" si="95">$BW37*(AA37-Z37)/Z37</f>
        <v>5.757858699035019E-5</v>
      </c>
      <c r="AX37">
        <f t="shared" ref="AX37:AX68" si="96">$BW37*(AB37-AA37)/AA37</f>
        <v>1.377069472381248E-4</v>
      </c>
      <c r="AY37">
        <f t="shared" ref="AY37:AY68" si="97">$BW37*(AC37-AB37)/AB37</f>
        <v>-1.5873015873015754E-4</v>
      </c>
      <c r="AZ37">
        <f t="shared" ref="AZ37:AZ68" si="98">$BW37*(AD37-AC37)/AC37</f>
        <v>-8.0645161290323055E-5</v>
      </c>
      <c r="BA37">
        <f t="shared" ref="BA37:BA68" si="99">$BW37*(AE37-AD37)/AD37</f>
        <v>0</v>
      </c>
      <c r="BB37">
        <f t="shared" ref="BB37:BB68" si="100">$BW37*(AF37-AE37)/AE37</f>
        <v>1.1100687929956236E-4</v>
      </c>
      <c r="BC37">
        <f t="shared" ref="BC37:BC68" si="101">$BW37*(AG37-AF37)/AF37</f>
        <v>1.5463120457716276E-6</v>
      </c>
      <c r="BD37">
        <f t="shared" ref="BD37:BD68" si="102">$BW37*(AH37-AG37)/AG37</f>
        <v>-1.4687693259121985E-4</v>
      </c>
      <c r="BE37">
        <f t="shared" ref="BE37:BE68" si="103">$BW37*(AI37-AH37)/AH37</f>
        <v>-1.5691197238348395E-5</v>
      </c>
      <c r="BF37">
        <f t="shared" ref="BF37:BF68" si="104">$BW37*(AJ37-AI37)/AI37</f>
        <v>0</v>
      </c>
      <c r="BG37">
        <f t="shared" ref="BG37:BG68" si="105">$BW37*(AK37-AJ37)/AJ37</f>
        <v>-8.0150872230080964E-5</v>
      </c>
      <c r="BH37">
        <f t="shared" ref="BH37:BH68" si="106">$BW37*(AL37-AK37)/AK37</f>
        <v>-1.029784537389098E-4</v>
      </c>
      <c r="BI37">
        <f t="shared" ref="BI37:BI68" si="107">$BW37*(AM37-AL37)/AL37</f>
        <v>-5.7627661277413066E-5</v>
      </c>
      <c r="BJ37">
        <f t="shared" ref="BJ37:BJ68" si="108">$BW37*(AN37-AM37)/AM37</f>
        <v>2.3184672355498274E-4</v>
      </c>
      <c r="BK37">
        <f t="shared" ref="BK37:BK68" si="109">$BW37*(AO37-AN37)/AN37</f>
        <v>-9.5987411487018017E-5</v>
      </c>
      <c r="BL37">
        <f t="shared" ref="BL37:BL68" si="110">$BW37*(AP37-AO37)/AO37</f>
        <v>-1.3663806800127097E-4</v>
      </c>
      <c r="BM37">
        <f t="shared" ref="BM37:BM68" si="111">$BW37*(AQ37-AP37)/AP37</f>
        <v>3.3827319587629005E-5</v>
      </c>
      <c r="BN37">
        <f t="shared" ref="BN37:BN68" si="112">$BW37*(AR37-AQ37)/AQ37</f>
        <v>-4.9767217851983028E-5</v>
      </c>
      <c r="BO37">
        <f t="shared" ref="BO37:BO68" si="113">$BW37*(AS37-AR37)/AR37</f>
        <v>-1.2907389480477531E-4</v>
      </c>
      <c r="BQ37" t="s">
        <v>35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62"/>
        <v>-4.7337278106508861E-2</v>
      </c>
      <c r="BZ37">
        <f t="shared" si="63"/>
        <v>42</v>
      </c>
      <c r="CA37">
        <f t="shared" si="64"/>
        <v>3</v>
      </c>
      <c r="CB37">
        <f t="shared" si="65"/>
        <v>7.9999999999999988E-2</v>
      </c>
      <c r="CC37">
        <f t="shared" si="66"/>
        <v>0</v>
      </c>
      <c r="CD37">
        <f t="shared" si="67"/>
        <v>0</v>
      </c>
      <c r="CE37">
        <f t="shared" si="68"/>
        <v>1</v>
      </c>
      <c r="CF37">
        <f t="shared" si="69"/>
        <v>0</v>
      </c>
      <c r="CG37">
        <f t="shared" si="70"/>
        <v>0</v>
      </c>
      <c r="CI37">
        <f t="shared" si="71"/>
        <v>0</v>
      </c>
      <c r="CJ37">
        <f t="shared" si="72"/>
        <v>0</v>
      </c>
      <c r="CK37">
        <f t="shared" si="72"/>
        <v>1</v>
      </c>
      <c r="CL37">
        <f t="shared" si="72"/>
        <v>1</v>
      </c>
      <c r="CM37">
        <f t="shared" si="72"/>
        <v>1</v>
      </c>
      <c r="CN37">
        <f t="shared" si="57"/>
        <v>0.2</v>
      </c>
      <c r="CO37">
        <f t="shared" ref="CO37:CR68" si="114">CN37+BS37</f>
        <v>0.4</v>
      </c>
      <c r="CP37">
        <f t="shared" si="114"/>
        <v>0.60000000000000009</v>
      </c>
      <c r="CQ37">
        <f t="shared" si="114"/>
        <v>0.8</v>
      </c>
      <c r="CR37">
        <f t="shared" si="114"/>
        <v>1</v>
      </c>
    </row>
    <row r="38" spans="1:96" x14ac:dyDescent="0.25">
      <c r="A38" t="s">
        <v>36</v>
      </c>
      <c r="B38">
        <f>VLOOKUP(CONCATENATE($A38,"_",B$4),assets_m6!$A:$D,4,FALSE)</f>
        <v>48.87</v>
      </c>
      <c r="C38">
        <f>VLOOKUP(CONCATENATE($A38,"_",C$4),assets_m6!$A:$D,4,FALSE)</f>
        <v>48.87</v>
      </c>
      <c r="D38">
        <f>VLOOKUP(CONCATENATE($A38,"_",D$4),assets_m6!$A:$D,4,FALSE)</f>
        <v>48.85</v>
      </c>
      <c r="E38">
        <f>VLOOKUP(CONCATENATE($A38,"_",E$4),assets_m6!$A:$D,4,FALSE)</f>
        <v>49.72</v>
      </c>
      <c r="F38">
        <f>VLOOKUP(CONCATENATE($A38,"_",F$4),assets_m6!$A:$D,4,FALSE)</f>
        <v>48.99</v>
      </c>
      <c r="G38">
        <f>VLOOKUP(CONCATENATE($A38,"_",G$4),assets_m6!$A:$D,4,FALSE)</f>
        <v>48.65</v>
      </c>
      <c r="H38">
        <f>VLOOKUP(CONCATENATE($A38,"_",H$4),assets_m6!$A:$D,4,FALSE)</f>
        <v>48.21</v>
      </c>
      <c r="I38">
        <f>VLOOKUP(CONCATENATE($A38,"_",I$4),assets_m6!$A:$D,4,FALSE)</f>
        <v>48.93</v>
      </c>
      <c r="J38">
        <f>VLOOKUP(CONCATENATE($A38,"_",J$4),assets_m6!$A:$D,4,FALSE)</f>
        <v>49.17</v>
      </c>
      <c r="K38">
        <f>VLOOKUP(CONCATENATE($A38,"_",K$4),assets_m6!$A:$D,4,FALSE)</f>
        <v>48.35</v>
      </c>
      <c r="L38">
        <f>VLOOKUP(CONCATENATE($A38,"_",L$4),assets_m6!$A:$D,4,FALSE)</f>
        <v>48.3</v>
      </c>
      <c r="M38" t="e">
        <f>VLOOKUP(CONCATENATE($A38,"_",M$4),assets_m6!$A:$D,4,FALSE)</f>
        <v>#N/A</v>
      </c>
      <c r="N38">
        <f>VLOOKUP(CONCATENATE($A38,"_",N$4),assets_m6!$A:$D,4,FALSE)</f>
        <v>47.89</v>
      </c>
      <c r="O38">
        <f>VLOOKUP(CONCATENATE($A38,"_",O$4),assets_m6!$A:$D,4,FALSE)</f>
        <v>47.82</v>
      </c>
      <c r="P38">
        <f>VLOOKUP(CONCATENATE($A38,"_",P$4),assets_m6!$A:$D,4,FALSE)</f>
        <v>47.25</v>
      </c>
      <c r="Q38">
        <f>VLOOKUP(CONCATENATE($A38,"_",Q$4),assets_m6!$A:$D,4,FALSE)</f>
        <v>48.29</v>
      </c>
      <c r="R38">
        <f>VLOOKUP(CONCATENATE($A38,"_",R$4),assets_m6!$A:$D,4,FALSE)</f>
        <v>47.94</v>
      </c>
      <c r="S38">
        <f>VLOOKUP(CONCATENATE($A38,"_",S$4),assets_m6!$A:$D,4,FALSE)</f>
        <v>47.42</v>
      </c>
      <c r="T38">
        <f>VLOOKUP(CONCATENATE($A38,"_",T$4),assets_m6!$A:$D,4,FALSE)</f>
        <v>47.73</v>
      </c>
      <c r="U38">
        <f>VLOOKUP(CONCATENATE($A38,"_",U$4),assets_m6!$A:$D,4,FALSE)</f>
        <v>47.06</v>
      </c>
      <c r="V38">
        <f>VLOOKUP(CONCATENATE($A38,"_",V$4),assets_m6!$A:$D,4,FALSE)</f>
        <v>45.93</v>
      </c>
      <c r="X38" t="str">
        <f t="shared" si="59"/>
        <v>EWL</v>
      </c>
      <c r="Y38">
        <f t="shared" si="73"/>
        <v>48.87</v>
      </c>
      <c r="Z38">
        <f t="shared" si="74"/>
        <v>48.87</v>
      </c>
      <c r="AA38">
        <f t="shared" si="75"/>
        <v>48.85</v>
      </c>
      <c r="AB38">
        <f t="shared" si="76"/>
        <v>49.72</v>
      </c>
      <c r="AC38">
        <f t="shared" si="77"/>
        <v>48.99</v>
      </c>
      <c r="AD38">
        <f t="shared" si="78"/>
        <v>48.65</v>
      </c>
      <c r="AE38">
        <f t="shared" si="79"/>
        <v>48.21</v>
      </c>
      <c r="AF38">
        <f t="shared" si="80"/>
        <v>48.93</v>
      </c>
      <c r="AG38">
        <f t="shared" si="81"/>
        <v>49.17</v>
      </c>
      <c r="AH38">
        <f t="shared" si="82"/>
        <v>48.35</v>
      </c>
      <c r="AI38">
        <f t="shared" si="83"/>
        <v>48.3</v>
      </c>
      <c r="AJ38">
        <f t="shared" si="84"/>
        <v>48.3</v>
      </c>
      <c r="AK38">
        <f t="shared" si="85"/>
        <v>47.89</v>
      </c>
      <c r="AL38">
        <f t="shared" si="86"/>
        <v>47.82</v>
      </c>
      <c r="AM38">
        <f t="shared" si="87"/>
        <v>47.25</v>
      </c>
      <c r="AN38">
        <f t="shared" si="88"/>
        <v>48.29</v>
      </c>
      <c r="AO38">
        <f t="shared" si="89"/>
        <v>47.94</v>
      </c>
      <c r="AP38">
        <f t="shared" si="90"/>
        <v>47.42</v>
      </c>
      <c r="AQ38">
        <f t="shared" si="91"/>
        <v>47.73</v>
      </c>
      <c r="AR38">
        <f t="shared" si="92"/>
        <v>47.06</v>
      </c>
      <c r="AS38">
        <f t="shared" si="93"/>
        <v>45.93</v>
      </c>
      <c r="AU38" t="str">
        <f t="shared" si="60"/>
        <v>EWL</v>
      </c>
      <c r="AV38">
        <f t="shared" si="94"/>
        <v>0</v>
      </c>
      <c r="AW38">
        <f t="shared" si="95"/>
        <v>-4.0924902803347708E-6</v>
      </c>
      <c r="AX38">
        <f t="shared" si="96"/>
        <v>1.7809621289662181E-4</v>
      </c>
      <c r="AY38">
        <f t="shared" si="97"/>
        <v>-1.468222043443276E-4</v>
      </c>
      <c r="AZ38">
        <f t="shared" si="98"/>
        <v>-6.9401918758931085E-5</v>
      </c>
      <c r="BA38">
        <f t="shared" si="99"/>
        <v>-9.0441932168550422E-5</v>
      </c>
      <c r="BB38">
        <f t="shared" si="100"/>
        <v>1.4934660858742976E-4</v>
      </c>
      <c r="BC38">
        <f t="shared" si="101"/>
        <v>4.9049662783568768E-5</v>
      </c>
      <c r="BD38">
        <f t="shared" si="102"/>
        <v>-1.6676835468781783E-4</v>
      </c>
      <c r="BE38">
        <f t="shared" si="103"/>
        <v>-1.0341261633920219E-5</v>
      </c>
      <c r="BF38">
        <f t="shared" si="104"/>
        <v>0</v>
      </c>
      <c r="BG38">
        <f t="shared" si="105"/>
        <v>-8.4886128364388522E-5</v>
      </c>
      <c r="BH38">
        <f t="shared" si="106"/>
        <v>-1.4616830235957461E-5</v>
      </c>
      <c r="BI38">
        <f t="shared" si="107"/>
        <v>-1.1919698870765375E-4</v>
      </c>
      <c r="BJ38">
        <f t="shared" si="108"/>
        <v>2.201058201058199E-4</v>
      </c>
      <c r="BK38">
        <f t="shared" si="109"/>
        <v>-7.2478774073307398E-5</v>
      </c>
      <c r="BL38">
        <f t="shared" si="110"/>
        <v>-1.0846891948268588E-4</v>
      </c>
      <c r="BM38">
        <f t="shared" si="111"/>
        <v>6.5373260227750981E-5</v>
      </c>
      <c r="BN38">
        <f t="shared" si="112"/>
        <v>-1.4037293107060437E-4</v>
      </c>
      <c r="BO38">
        <f t="shared" si="113"/>
        <v>-2.4011899702507491E-4</v>
      </c>
      <c r="BQ38" t="s">
        <v>36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62"/>
        <v>-6.0159607120933045E-2</v>
      </c>
      <c r="BZ38">
        <f t="shared" si="63"/>
        <v>34</v>
      </c>
      <c r="CA38">
        <f t="shared" si="64"/>
        <v>2</v>
      </c>
      <c r="CB38">
        <f t="shared" si="65"/>
        <v>0.11999999999999997</v>
      </c>
      <c r="CC38">
        <f t="shared" si="66"/>
        <v>0</v>
      </c>
      <c r="CD38">
        <f t="shared" si="67"/>
        <v>1</v>
      </c>
      <c r="CE38">
        <f t="shared" si="68"/>
        <v>0</v>
      </c>
      <c r="CF38">
        <f t="shared" si="69"/>
        <v>0</v>
      </c>
      <c r="CG38">
        <f t="shared" si="70"/>
        <v>0</v>
      </c>
      <c r="CI38">
        <f t="shared" si="71"/>
        <v>0</v>
      </c>
      <c r="CJ38">
        <f t="shared" si="72"/>
        <v>1</v>
      </c>
      <c r="CK38">
        <f t="shared" si="72"/>
        <v>1</v>
      </c>
      <c r="CL38">
        <f t="shared" si="72"/>
        <v>1</v>
      </c>
      <c r="CM38">
        <f t="shared" si="72"/>
        <v>1</v>
      </c>
      <c r="CN38">
        <f t="shared" si="57"/>
        <v>0.2</v>
      </c>
      <c r="CO38">
        <f t="shared" si="114"/>
        <v>0.4</v>
      </c>
      <c r="CP38">
        <f t="shared" si="114"/>
        <v>0.60000000000000009</v>
      </c>
      <c r="CQ38">
        <f t="shared" si="114"/>
        <v>0.8</v>
      </c>
      <c r="CR38">
        <f t="shared" si="114"/>
        <v>1</v>
      </c>
    </row>
    <row r="39" spans="1:96" x14ac:dyDescent="0.25">
      <c r="A39" t="s">
        <v>37</v>
      </c>
      <c r="B39">
        <f>VLOOKUP(CONCATENATE($A39,"_",B$4),assets_m6!$A:$D,4,FALSE)</f>
        <v>38.22</v>
      </c>
      <c r="C39">
        <f>VLOOKUP(CONCATENATE($A39,"_",C$4),assets_m6!$A:$D,4,FALSE)</f>
        <v>38.270000000000003</v>
      </c>
      <c r="D39">
        <f>VLOOKUP(CONCATENATE($A39,"_",D$4),assets_m6!$A:$D,4,FALSE)</f>
        <v>38.450000000000003</v>
      </c>
      <c r="E39">
        <f>VLOOKUP(CONCATENATE($A39,"_",E$4),assets_m6!$A:$D,4,FALSE)</f>
        <v>39.119999999999997</v>
      </c>
      <c r="F39">
        <f>VLOOKUP(CONCATENATE($A39,"_",F$4),assets_m6!$A:$D,4,FALSE)</f>
        <v>38.53</v>
      </c>
      <c r="G39">
        <f>VLOOKUP(CONCATENATE($A39,"_",G$4),assets_m6!$A:$D,4,FALSE)</f>
        <v>37.36</v>
      </c>
      <c r="H39">
        <f>VLOOKUP(CONCATENATE($A39,"_",H$4),assets_m6!$A:$D,4,FALSE)</f>
        <v>36.97</v>
      </c>
      <c r="I39">
        <f>VLOOKUP(CONCATENATE($A39,"_",I$4),assets_m6!$A:$D,4,FALSE)</f>
        <v>37.99</v>
      </c>
      <c r="J39">
        <f>VLOOKUP(CONCATENATE($A39,"_",J$4),assets_m6!$A:$D,4,FALSE)</f>
        <v>38.1</v>
      </c>
      <c r="K39">
        <f>VLOOKUP(CONCATENATE($A39,"_",K$4),assets_m6!$A:$D,4,FALSE)</f>
        <v>37.57</v>
      </c>
      <c r="L39">
        <f>VLOOKUP(CONCATENATE($A39,"_",L$4),assets_m6!$A:$D,4,FALSE)</f>
        <v>37.51</v>
      </c>
      <c r="M39" t="e">
        <f>VLOOKUP(CONCATENATE($A39,"_",M$4),assets_m6!$A:$D,4,FALSE)</f>
        <v>#N/A</v>
      </c>
      <c r="N39">
        <f>VLOOKUP(CONCATENATE($A39,"_",N$4),assets_m6!$A:$D,4,FALSE)</f>
        <v>36.659999999999997</v>
      </c>
      <c r="O39">
        <f>VLOOKUP(CONCATENATE($A39,"_",O$4),assets_m6!$A:$D,4,FALSE)</f>
        <v>36.369999999999997</v>
      </c>
      <c r="P39">
        <f>VLOOKUP(CONCATENATE($A39,"_",P$4),assets_m6!$A:$D,4,FALSE)</f>
        <v>35.549999999999997</v>
      </c>
      <c r="Q39">
        <f>VLOOKUP(CONCATENATE($A39,"_",Q$4),assets_m6!$A:$D,4,FALSE)</f>
        <v>36.659999999999997</v>
      </c>
      <c r="R39">
        <f>VLOOKUP(CONCATENATE($A39,"_",R$4),assets_m6!$A:$D,4,FALSE)</f>
        <v>35.33</v>
      </c>
      <c r="S39">
        <f>VLOOKUP(CONCATENATE($A39,"_",S$4),assets_m6!$A:$D,4,FALSE)</f>
        <v>34.03</v>
      </c>
      <c r="T39">
        <f>VLOOKUP(CONCATENATE($A39,"_",T$4),assets_m6!$A:$D,4,FALSE)</f>
        <v>34.64</v>
      </c>
      <c r="U39">
        <f>VLOOKUP(CONCATENATE($A39,"_",U$4),assets_m6!$A:$D,4,FALSE)</f>
        <v>33.700000000000003</v>
      </c>
      <c r="V39">
        <f>VLOOKUP(CONCATENATE($A39,"_",V$4),assets_m6!$A:$D,4,FALSE)</f>
        <v>31.93</v>
      </c>
      <c r="X39" t="str">
        <f t="shared" si="59"/>
        <v>EWQ</v>
      </c>
      <c r="Y39">
        <f t="shared" si="73"/>
        <v>38.22</v>
      </c>
      <c r="Z39">
        <f t="shared" si="74"/>
        <v>38.270000000000003</v>
      </c>
      <c r="AA39">
        <f t="shared" si="75"/>
        <v>38.450000000000003</v>
      </c>
      <c r="AB39">
        <f t="shared" si="76"/>
        <v>39.119999999999997</v>
      </c>
      <c r="AC39">
        <f t="shared" si="77"/>
        <v>38.53</v>
      </c>
      <c r="AD39">
        <f t="shared" si="78"/>
        <v>37.36</v>
      </c>
      <c r="AE39">
        <f t="shared" si="79"/>
        <v>36.97</v>
      </c>
      <c r="AF39">
        <f t="shared" si="80"/>
        <v>37.99</v>
      </c>
      <c r="AG39">
        <f t="shared" si="81"/>
        <v>38.1</v>
      </c>
      <c r="AH39">
        <f t="shared" si="82"/>
        <v>37.57</v>
      </c>
      <c r="AI39">
        <f t="shared" si="83"/>
        <v>37.51</v>
      </c>
      <c r="AJ39">
        <f t="shared" si="84"/>
        <v>37.51</v>
      </c>
      <c r="AK39">
        <f t="shared" si="85"/>
        <v>36.659999999999997</v>
      </c>
      <c r="AL39">
        <f t="shared" si="86"/>
        <v>36.369999999999997</v>
      </c>
      <c r="AM39">
        <f t="shared" si="87"/>
        <v>35.549999999999997</v>
      </c>
      <c r="AN39">
        <f t="shared" si="88"/>
        <v>36.659999999999997</v>
      </c>
      <c r="AO39">
        <f t="shared" si="89"/>
        <v>35.33</v>
      </c>
      <c r="AP39">
        <f t="shared" si="90"/>
        <v>34.03</v>
      </c>
      <c r="AQ39">
        <f t="shared" si="91"/>
        <v>34.64</v>
      </c>
      <c r="AR39">
        <f t="shared" si="92"/>
        <v>33.700000000000003</v>
      </c>
      <c r="AS39">
        <f t="shared" si="93"/>
        <v>31.93</v>
      </c>
      <c r="AU39" t="str">
        <f t="shared" si="60"/>
        <v>EWQ</v>
      </c>
      <c r="AV39">
        <f t="shared" si="94"/>
        <v>1.3082155939299913E-5</v>
      </c>
      <c r="AW39">
        <f t="shared" si="95"/>
        <v>4.7034230467729215E-5</v>
      </c>
      <c r="AX39">
        <f t="shared" si="96"/>
        <v>1.742522756827034E-4</v>
      </c>
      <c r="AY39">
        <f t="shared" si="97"/>
        <v>-1.5081799591001952E-4</v>
      </c>
      <c r="AZ39">
        <f t="shared" si="98"/>
        <v>-3.0365948611471626E-4</v>
      </c>
      <c r="BA39">
        <f t="shared" si="99"/>
        <v>-1.0438972162740915E-4</v>
      </c>
      <c r="BB39">
        <f t="shared" si="100"/>
        <v>2.7589937787395275E-4</v>
      </c>
      <c r="BC39">
        <f t="shared" si="101"/>
        <v>2.8954988154777426E-5</v>
      </c>
      <c r="BD39">
        <f t="shared" si="102"/>
        <v>-1.3910761154855672E-4</v>
      </c>
      <c r="BE39">
        <f t="shared" si="103"/>
        <v>-1.5970188980570208E-5</v>
      </c>
      <c r="BF39">
        <f t="shared" si="104"/>
        <v>0</v>
      </c>
      <c r="BG39">
        <f t="shared" si="105"/>
        <v>-2.2660623833644402E-4</v>
      </c>
      <c r="BH39">
        <f t="shared" si="106"/>
        <v>-7.9105291871249089E-5</v>
      </c>
      <c r="BI39">
        <f t="shared" si="107"/>
        <v>-2.2546054440472925E-4</v>
      </c>
      <c r="BJ39">
        <f t="shared" si="108"/>
        <v>3.1223628691983113E-4</v>
      </c>
      <c r="BK39">
        <f t="shared" si="109"/>
        <v>-3.6279323513366024E-4</v>
      </c>
      <c r="BL39">
        <f t="shared" si="110"/>
        <v>-3.6795924143787073E-4</v>
      </c>
      <c r="BM39">
        <f t="shared" si="111"/>
        <v>1.7925359976491315E-4</v>
      </c>
      <c r="BN39">
        <f t="shared" si="112"/>
        <v>-2.7136258660508019E-4</v>
      </c>
      <c r="BO39">
        <f t="shared" si="113"/>
        <v>-5.2522255192878424E-4</v>
      </c>
      <c r="BQ39" t="s">
        <v>37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62"/>
        <v>-0.16457352171637885</v>
      </c>
      <c r="BZ39">
        <f t="shared" si="63"/>
        <v>4</v>
      </c>
      <c r="CA39">
        <f t="shared" si="64"/>
        <v>1</v>
      </c>
      <c r="CB39">
        <f t="shared" si="65"/>
        <v>0.24</v>
      </c>
      <c r="CC39">
        <f t="shared" si="66"/>
        <v>1</v>
      </c>
      <c r="CD39">
        <f t="shared" si="67"/>
        <v>0</v>
      </c>
      <c r="CE39">
        <f t="shared" si="68"/>
        <v>0</v>
      </c>
      <c r="CF39">
        <f t="shared" si="69"/>
        <v>0</v>
      </c>
      <c r="CG39">
        <f t="shared" si="70"/>
        <v>0</v>
      </c>
      <c r="CI39">
        <f t="shared" si="71"/>
        <v>1</v>
      </c>
      <c r="CJ39">
        <f t="shared" si="72"/>
        <v>1</v>
      </c>
      <c r="CK39">
        <f t="shared" si="72"/>
        <v>1</v>
      </c>
      <c r="CL39">
        <f t="shared" si="72"/>
        <v>1</v>
      </c>
      <c r="CM39">
        <f t="shared" si="72"/>
        <v>1</v>
      </c>
      <c r="CN39">
        <f t="shared" si="57"/>
        <v>0.2</v>
      </c>
      <c r="CO39">
        <f t="shared" si="114"/>
        <v>0.4</v>
      </c>
      <c r="CP39">
        <f t="shared" si="114"/>
        <v>0.60000000000000009</v>
      </c>
      <c r="CQ39">
        <f t="shared" si="114"/>
        <v>0.8</v>
      </c>
      <c r="CR39">
        <f t="shared" si="114"/>
        <v>1</v>
      </c>
    </row>
    <row r="40" spans="1:96" x14ac:dyDescent="0.25">
      <c r="A40" t="s">
        <v>38</v>
      </c>
      <c r="B40">
        <f>VLOOKUP(CONCATENATE($A40,"_",B$4),assets_m6!$A:$D,4,FALSE)</f>
        <v>64.48</v>
      </c>
      <c r="C40">
        <f>VLOOKUP(CONCATENATE($A40,"_",C$4),assets_m6!$A:$D,4,FALSE)</f>
        <v>64.760000000000005</v>
      </c>
      <c r="D40">
        <f>VLOOKUP(CONCATENATE($A40,"_",D$4),assets_m6!$A:$D,4,FALSE)</f>
        <v>65.42</v>
      </c>
      <c r="E40">
        <f>VLOOKUP(CONCATENATE($A40,"_",E$4),assets_m6!$A:$D,4,FALSE)</f>
        <v>66.25</v>
      </c>
      <c r="F40">
        <f>VLOOKUP(CONCATENATE($A40,"_",F$4),assets_m6!$A:$D,4,FALSE)</f>
        <v>65.95</v>
      </c>
      <c r="G40">
        <f>VLOOKUP(CONCATENATE($A40,"_",G$4),assets_m6!$A:$D,4,FALSE)</f>
        <v>65.260000000000005</v>
      </c>
      <c r="H40">
        <f>VLOOKUP(CONCATENATE($A40,"_",H$4),assets_m6!$A:$D,4,FALSE)</f>
        <v>64.599999999999994</v>
      </c>
      <c r="I40">
        <f>VLOOKUP(CONCATENATE($A40,"_",I$4),assets_m6!$A:$D,4,FALSE)</f>
        <v>65.72</v>
      </c>
      <c r="J40">
        <f>VLOOKUP(CONCATENATE($A40,"_",J$4),assets_m6!$A:$D,4,FALSE)</f>
        <v>66.23</v>
      </c>
      <c r="K40">
        <f>VLOOKUP(CONCATENATE($A40,"_",K$4),assets_m6!$A:$D,4,FALSE)</f>
        <v>65.28</v>
      </c>
      <c r="L40">
        <f>VLOOKUP(CONCATENATE($A40,"_",L$4),assets_m6!$A:$D,4,FALSE)</f>
        <v>65.459999999999994</v>
      </c>
      <c r="M40" t="e">
        <f>VLOOKUP(CONCATENATE($A40,"_",M$4),assets_m6!$A:$D,4,FALSE)</f>
        <v>#N/A</v>
      </c>
      <c r="N40">
        <f>VLOOKUP(CONCATENATE($A40,"_",N$4),assets_m6!$A:$D,4,FALSE)</f>
        <v>64.7</v>
      </c>
      <c r="O40">
        <f>VLOOKUP(CONCATENATE($A40,"_",O$4),assets_m6!$A:$D,4,FALSE)</f>
        <v>64.349999999999994</v>
      </c>
      <c r="P40">
        <f>VLOOKUP(CONCATENATE($A40,"_",P$4),assets_m6!$A:$D,4,FALSE)</f>
        <v>63.26</v>
      </c>
      <c r="Q40">
        <f>VLOOKUP(CONCATENATE($A40,"_",Q$4),assets_m6!$A:$D,4,FALSE)</f>
        <v>64.069999999999993</v>
      </c>
      <c r="R40">
        <f>VLOOKUP(CONCATENATE($A40,"_",R$4),assets_m6!$A:$D,4,FALSE)</f>
        <v>63.92</v>
      </c>
      <c r="S40">
        <f>VLOOKUP(CONCATENATE($A40,"_",S$4),assets_m6!$A:$D,4,FALSE)</f>
        <v>63.62</v>
      </c>
      <c r="T40">
        <f>VLOOKUP(CONCATENATE($A40,"_",T$4),assets_m6!$A:$D,4,FALSE)</f>
        <v>64.42</v>
      </c>
      <c r="U40">
        <f>VLOOKUP(CONCATENATE($A40,"_",U$4),assets_m6!$A:$D,4,FALSE)</f>
        <v>63.64</v>
      </c>
      <c r="V40">
        <f>VLOOKUP(CONCATENATE($A40,"_",V$4),assets_m6!$A:$D,4,FALSE)</f>
        <v>62.47</v>
      </c>
      <c r="X40" t="str">
        <f t="shared" si="59"/>
        <v>EWT</v>
      </c>
      <c r="Y40">
        <f t="shared" si="73"/>
        <v>64.48</v>
      </c>
      <c r="Z40">
        <f t="shared" si="74"/>
        <v>64.760000000000005</v>
      </c>
      <c r="AA40">
        <f t="shared" si="75"/>
        <v>65.42</v>
      </c>
      <c r="AB40">
        <f t="shared" si="76"/>
        <v>66.25</v>
      </c>
      <c r="AC40">
        <f t="shared" si="77"/>
        <v>65.95</v>
      </c>
      <c r="AD40">
        <f t="shared" si="78"/>
        <v>65.260000000000005</v>
      </c>
      <c r="AE40">
        <f t="shared" si="79"/>
        <v>64.599999999999994</v>
      </c>
      <c r="AF40">
        <f t="shared" si="80"/>
        <v>65.72</v>
      </c>
      <c r="AG40">
        <f t="shared" si="81"/>
        <v>66.23</v>
      </c>
      <c r="AH40">
        <f t="shared" si="82"/>
        <v>65.28</v>
      </c>
      <c r="AI40">
        <f t="shared" si="83"/>
        <v>65.459999999999994</v>
      </c>
      <c r="AJ40">
        <f t="shared" si="84"/>
        <v>65.459999999999994</v>
      </c>
      <c r="AK40">
        <f t="shared" si="85"/>
        <v>64.7</v>
      </c>
      <c r="AL40">
        <f t="shared" si="86"/>
        <v>64.349999999999994</v>
      </c>
      <c r="AM40">
        <f t="shared" si="87"/>
        <v>63.26</v>
      </c>
      <c r="AN40">
        <f t="shared" si="88"/>
        <v>64.069999999999993</v>
      </c>
      <c r="AO40">
        <f t="shared" si="89"/>
        <v>63.92</v>
      </c>
      <c r="AP40">
        <f t="shared" si="90"/>
        <v>63.62</v>
      </c>
      <c r="AQ40">
        <f t="shared" si="91"/>
        <v>64.42</v>
      </c>
      <c r="AR40">
        <f t="shared" si="92"/>
        <v>63.64</v>
      </c>
      <c r="AS40">
        <f t="shared" si="93"/>
        <v>62.47</v>
      </c>
      <c r="AU40" t="str">
        <f t="shared" si="60"/>
        <v>EWT</v>
      </c>
      <c r="AV40">
        <f t="shared" si="94"/>
        <v>4.3424317617866174E-5</v>
      </c>
      <c r="AW40">
        <f t="shared" si="95"/>
        <v>1.0191476219888768E-4</v>
      </c>
      <c r="AX40">
        <f t="shared" si="96"/>
        <v>1.2687251605013732E-4</v>
      </c>
      <c r="AY40">
        <f t="shared" si="97"/>
        <v>-4.5283018867924096E-5</v>
      </c>
      <c r="AZ40">
        <f t="shared" si="98"/>
        <v>-1.0462471569370701E-4</v>
      </c>
      <c r="BA40">
        <f t="shared" si="99"/>
        <v>-1.011339258351227E-4</v>
      </c>
      <c r="BB40">
        <f t="shared" si="100"/>
        <v>1.733746130030967E-4</v>
      </c>
      <c r="BC40">
        <f t="shared" si="101"/>
        <v>7.7601947656726289E-5</v>
      </c>
      <c r="BD40">
        <f t="shared" si="102"/>
        <v>-1.434395289143897E-4</v>
      </c>
      <c r="BE40">
        <f t="shared" si="103"/>
        <v>2.7573529411763575E-5</v>
      </c>
      <c r="BF40">
        <f t="shared" si="104"/>
        <v>0</v>
      </c>
      <c r="BG40">
        <f t="shared" si="105"/>
        <v>-1.1610143599144377E-4</v>
      </c>
      <c r="BH40">
        <f t="shared" si="106"/>
        <v>-5.4095826893355257E-5</v>
      </c>
      <c r="BI40">
        <f t="shared" si="107"/>
        <v>-1.6938616938616882E-4</v>
      </c>
      <c r="BJ40">
        <f t="shared" si="108"/>
        <v>1.2804299715459929E-4</v>
      </c>
      <c r="BK40">
        <f t="shared" si="109"/>
        <v>-2.341189324176549E-5</v>
      </c>
      <c r="BL40">
        <f t="shared" si="110"/>
        <v>-4.693366708385548E-5</v>
      </c>
      <c r="BM40">
        <f t="shared" si="111"/>
        <v>1.2574662055957314E-4</v>
      </c>
      <c r="BN40">
        <f t="shared" si="112"/>
        <v>-1.21080409810618E-4</v>
      </c>
      <c r="BO40">
        <f t="shared" si="113"/>
        <v>-1.8384663733500971E-4</v>
      </c>
      <c r="BQ40" t="s">
        <v>38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62"/>
        <v>-3.1172456575682461E-2</v>
      </c>
      <c r="BZ40">
        <f t="shared" si="63"/>
        <v>49</v>
      </c>
      <c r="CA40">
        <f t="shared" si="64"/>
        <v>3</v>
      </c>
      <c r="CB40">
        <f t="shared" si="65"/>
        <v>7.9999999999999988E-2</v>
      </c>
      <c r="CC40">
        <f t="shared" si="66"/>
        <v>0</v>
      </c>
      <c r="CD40">
        <f t="shared" si="67"/>
        <v>0</v>
      </c>
      <c r="CE40">
        <f t="shared" si="68"/>
        <v>1</v>
      </c>
      <c r="CF40">
        <f t="shared" si="69"/>
        <v>0</v>
      </c>
      <c r="CG40">
        <f t="shared" si="70"/>
        <v>0</v>
      </c>
      <c r="CI40">
        <f t="shared" si="71"/>
        <v>0</v>
      </c>
      <c r="CJ40">
        <f t="shared" si="72"/>
        <v>0</v>
      </c>
      <c r="CK40">
        <f t="shared" si="72"/>
        <v>1</v>
      </c>
      <c r="CL40">
        <f t="shared" si="72"/>
        <v>1</v>
      </c>
      <c r="CM40">
        <f t="shared" si="72"/>
        <v>1</v>
      </c>
      <c r="CN40">
        <f t="shared" si="57"/>
        <v>0.2</v>
      </c>
      <c r="CO40">
        <f t="shared" si="114"/>
        <v>0.4</v>
      </c>
      <c r="CP40">
        <f t="shared" si="114"/>
        <v>0.60000000000000009</v>
      </c>
      <c r="CQ40">
        <f t="shared" si="114"/>
        <v>0.8</v>
      </c>
      <c r="CR40">
        <f t="shared" si="114"/>
        <v>1</v>
      </c>
    </row>
    <row r="41" spans="1:96" x14ac:dyDescent="0.25">
      <c r="A41" t="s">
        <v>39</v>
      </c>
      <c r="B41">
        <f>VLOOKUP(CONCATENATE($A41,"_",B$4),assets_m6!$A:$D,4,FALSE)</f>
        <v>34.15</v>
      </c>
      <c r="C41">
        <f>VLOOKUP(CONCATENATE($A41,"_",C$4),assets_m6!$A:$D,4,FALSE)</f>
        <v>34.340000000000003</v>
      </c>
      <c r="D41">
        <f>VLOOKUP(CONCATENATE($A41,"_",D$4),assets_m6!$A:$D,4,FALSE)</f>
        <v>34.49</v>
      </c>
      <c r="E41">
        <f>VLOOKUP(CONCATENATE($A41,"_",E$4),assets_m6!$A:$D,4,FALSE)</f>
        <v>34.76</v>
      </c>
      <c r="F41">
        <f>VLOOKUP(CONCATENATE($A41,"_",F$4),assets_m6!$A:$D,4,FALSE)</f>
        <v>34.619999999999997</v>
      </c>
      <c r="G41">
        <f>VLOOKUP(CONCATENATE($A41,"_",G$4),assets_m6!$A:$D,4,FALSE)</f>
        <v>34.46</v>
      </c>
      <c r="H41">
        <f>VLOOKUP(CONCATENATE($A41,"_",H$4),assets_m6!$A:$D,4,FALSE)</f>
        <v>34.1</v>
      </c>
      <c r="I41">
        <f>VLOOKUP(CONCATENATE($A41,"_",I$4),assets_m6!$A:$D,4,FALSE)</f>
        <v>34.479999999999997</v>
      </c>
      <c r="J41">
        <f>VLOOKUP(CONCATENATE($A41,"_",J$4),assets_m6!$A:$D,4,FALSE)</f>
        <v>34.659999999999997</v>
      </c>
      <c r="K41">
        <f>VLOOKUP(CONCATENATE($A41,"_",K$4),assets_m6!$A:$D,4,FALSE)</f>
        <v>34.299999999999997</v>
      </c>
      <c r="L41">
        <f>VLOOKUP(CONCATENATE($A41,"_",L$4),assets_m6!$A:$D,4,FALSE)</f>
        <v>34.270000000000003</v>
      </c>
      <c r="M41" t="e">
        <f>VLOOKUP(CONCATENATE($A41,"_",M$4),assets_m6!$A:$D,4,FALSE)</f>
        <v>#N/A</v>
      </c>
      <c r="N41">
        <f>VLOOKUP(CONCATENATE($A41,"_",N$4),assets_m6!$A:$D,4,FALSE)</f>
        <v>34.090000000000003</v>
      </c>
      <c r="O41">
        <f>VLOOKUP(CONCATENATE($A41,"_",O$4),assets_m6!$A:$D,4,FALSE)</f>
        <v>34.1</v>
      </c>
      <c r="P41">
        <f>VLOOKUP(CONCATENATE($A41,"_",P$4),assets_m6!$A:$D,4,FALSE)</f>
        <v>32.94</v>
      </c>
      <c r="Q41">
        <f>VLOOKUP(CONCATENATE($A41,"_",Q$4),assets_m6!$A:$D,4,FALSE)</f>
        <v>34.22</v>
      </c>
      <c r="R41">
        <f>VLOOKUP(CONCATENATE($A41,"_",R$4),assets_m6!$A:$D,4,FALSE)</f>
        <v>33.49</v>
      </c>
      <c r="S41">
        <f>VLOOKUP(CONCATENATE($A41,"_",S$4),assets_m6!$A:$D,4,FALSE)</f>
        <v>33.01</v>
      </c>
      <c r="T41">
        <f>VLOOKUP(CONCATENATE($A41,"_",T$4),assets_m6!$A:$D,4,FALSE)</f>
        <v>33.729999999999997</v>
      </c>
      <c r="U41">
        <f>VLOOKUP(CONCATENATE($A41,"_",U$4),assets_m6!$A:$D,4,FALSE)</f>
        <v>32.79</v>
      </c>
      <c r="V41">
        <f>VLOOKUP(CONCATENATE($A41,"_",V$4),assets_m6!$A:$D,4,FALSE)</f>
        <v>31.41</v>
      </c>
      <c r="X41" t="str">
        <f t="shared" si="59"/>
        <v>EWU</v>
      </c>
      <c r="Y41">
        <f t="shared" si="73"/>
        <v>34.15</v>
      </c>
      <c r="Z41">
        <f t="shared" si="74"/>
        <v>34.340000000000003</v>
      </c>
      <c r="AA41">
        <f t="shared" si="75"/>
        <v>34.49</v>
      </c>
      <c r="AB41">
        <f t="shared" si="76"/>
        <v>34.76</v>
      </c>
      <c r="AC41">
        <f t="shared" si="77"/>
        <v>34.619999999999997</v>
      </c>
      <c r="AD41">
        <f t="shared" si="78"/>
        <v>34.46</v>
      </c>
      <c r="AE41">
        <f t="shared" si="79"/>
        <v>34.1</v>
      </c>
      <c r="AF41">
        <f t="shared" si="80"/>
        <v>34.479999999999997</v>
      </c>
      <c r="AG41">
        <f t="shared" si="81"/>
        <v>34.659999999999997</v>
      </c>
      <c r="AH41">
        <f t="shared" si="82"/>
        <v>34.299999999999997</v>
      </c>
      <c r="AI41">
        <f t="shared" si="83"/>
        <v>34.270000000000003</v>
      </c>
      <c r="AJ41">
        <f t="shared" si="84"/>
        <v>34.270000000000003</v>
      </c>
      <c r="AK41">
        <f t="shared" si="85"/>
        <v>34.090000000000003</v>
      </c>
      <c r="AL41">
        <f t="shared" si="86"/>
        <v>34.1</v>
      </c>
      <c r="AM41">
        <f t="shared" si="87"/>
        <v>32.94</v>
      </c>
      <c r="AN41">
        <f t="shared" si="88"/>
        <v>34.22</v>
      </c>
      <c r="AO41">
        <f t="shared" si="89"/>
        <v>33.49</v>
      </c>
      <c r="AP41">
        <f t="shared" si="90"/>
        <v>33.01</v>
      </c>
      <c r="AQ41">
        <f t="shared" si="91"/>
        <v>33.729999999999997</v>
      </c>
      <c r="AR41">
        <f t="shared" si="92"/>
        <v>32.79</v>
      </c>
      <c r="AS41">
        <f t="shared" si="93"/>
        <v>31.41</v>
      </c>
      <c r="AU41" t="str">
        <f t="shared" si="60"/>
        <v>EWU</v>
      </c>
      <c r="AV41">
        <f t="shared" si="94"/>
        <v>5.5636896046853544E-5</v>
      </c>
      <c r="AW41">
        <f t="shared" si="95"/>
        <v>4.3680838672102084E-5</v>
      </c>
      <c r="AX41">
        <f t="shared" si="96"/>
        <v>7.8283560452303865E-5</v>
      </c>
      <c r="AY41">
        <f t="shared" si="97"/>
        <v>-4.0276179516686007E-5</v>
      </c>
      <c r="AZ41">
        <f t="shared" si="98"/>
        <v>-4.6216060080877128E-5</v>
      </c>
      <c r="BA41">
        <f t="shared" si="99"/>
        <v>-1.0446894950667423E-4</v>
      </c>
      <c r="BB41">
        <f t="shared" si="100"/>
        <v>1.1143695014662622E-4</v>
      </c>
      <c r="BC41">
        <f t="shared" si="101"/>
        <v>5.2204176334106649E-5</v>
      </c>
      <c r="BD41">
        <f t="shared" si="102"/>
        <v>-1.0386612810155784E-4</v>
      </c>
      <c r="BE41">
        <f t="shared" si="103"/>
        <v>-8.746355685129457E-6</v>
      </c>
      <c r="BF41">
        <f t="shared" si="104"/>
        <v>0</v>
      </c>
      <c r="BG41">
        <f t="shared" si="105"/>
        <v>-5.2524073533702856E-5</v>
      </c>
      <c r="BH41">
        <f t="shared" si="106"/>
        <v>2.9334115576409533E-6</v>
      </c>
      <c r="BI41">
        <f t="shared" si="107"/>
        <v>-3.4017595307917999E-4</v>
      </c>
      <c r="BJ41">
        <f t="shared" si="108"/>
        <v>3.8858530661809386E-4</v>
      </c>
      <c r="BK41">
        <f t="shared" si="109"/>
        <v>-2.1332554061951985E-4</v>
      </c>
      <c r="BL41">
        <f t="shared" si="110"/>
        <v>-1.4332636607942786E-4</v>
      </c>
      <c r="BM41">
        <f t="shared" si="111"/>
        <v>2.1811572250833046E-4</v>
      </c>
      <c r="BN41">
        <f t="shared" si="112"/>
        <v>-2.7868366439371415E-4</v>
      </c>
      <c r="BO41">
        <f t="shared" si="113"/>
        <v>-4.208600182982614E-4</v>
      </c>
      <c r="BQ41" t="s">
        <v>39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62"/>
        <v>-8.0234260614934078E-2</v>
      </c>
      <c r="BZ41">
        <f t="shared" si="63"/>
        <v>23</v>
      </c>
      <c r="CA41">
        <f t="shared" si="64"/>
        <v>2</v>
      </c>
      <c r="CB41">
        <f t="shared" si="65"/>
        <v>0.11999999999999997</v>
      </c>
      <c r="CC41">
        <f t="shared" si="66"/>
        <v>0</v>
      </c>
      <c r="CD41">
        <f t="shared" si="67"/>
        <v>1</v>
      </c>
      <c r="CE41">
        <f t="shared" si="68"/>
        <v>0</v>
      </c>
      <c r="CF41">
        <f t="shared" si="69"/>
        <v>0</v>
      </c>
      <c r="CG41">
        <f t="shared" si="70"/>
        <v>0</v>
      </c>
      <c r="CI41">
        <f t="shared" si="71"/>
        <v>0</v>
      </c>
      <c r="CJ41">
        <f t="shared" si="72"/>
        <v>1</v>
      </c>
      <c r="CK41">
        <f t="shared" si="72"/>
        <v>1</v>
      </c>
      <c r="CL41">
        <f t="shared" si="72"/>
        <v>1</v>
      </c>
      <c r="CM41">
        <f t="shared" si="72"/>
        <v>1</v>
      </c>
      <c r="CN41">
        <f t="shared" si="57"/>
        <v>0.2</v>
      </c>
      <c r="CO41">
        <f t="shared" si="114"/>
        <v>0.4</v>
      </c>
      <c r="CP41">
        <f t="shared" si="114"/>
        <v>0.60000000000000009</v>
      </c>
      <c r="CQ41">
        <f t="shared" si="114"/>
        <v>0.8</v>
      </c>
      <c r="CR41">
        <f t="shared" si="114"/>
        <v>1</v>
      </c>
    </row>
    <row r="42" spans="1:96" x14ac:dyDescent="0.25">
      <c r="A42" t="s">
        <v>40</v>
      </c>
      <c r="B42">
        <f>VLOOKUP(CONCATENATE($A42,"_",B$4),assets_m6!$A:$D,4,FALSE)</f>
        <v>72.72</v>
      </c>
      <c r="C42">
        <f>VLOOKUP(CONCATENATE($A42,"_",C$4),assets_m6!$A:$D,4,FALSE)</f>
        <v>72.959999999999994</v>
      </c>
      <c r="D42">
        <f>VLOOKUP(CONCATENATE($A42,"_",D$4),assets_m6!$A:$D,4,FALSE)</f>
        <v>73.180000000000007</v>
      </c>
      <c r="E42">
        <f>VLOOKUP(CONCATENATE($A42,"_",E$4),assets_m6!$A:$D,4,FALSE)</f>
        <v>74.5</v>
      </c>
      <c r="F42">
        <f>VLOOKUP(CONCATENATE($A42,"_",F$4),assets_m6!$A:$D,4,FALSE)</f>
        <v>73.64</v>
      </c>
      <c r="G42">
        <f>VLOOKUP(CONCATENATE($A42,"_",G$4),assets_m6!$A:$D,4,FALSE)</f>
        <v>72.900000000000006</v>
      </c>
      <c r="H42">
        <f>VLOOKUP(CONCATENATE($A42,"_",H$4),assets_m6!$A:$D,4,FALSE)</f>
        <v>72.239999999999995</v>
      </c>
      <c r="I42">
        <f>VLOOKUP(CONCATENATE($A42,"_",I$4),assets_m6!$A:$D,4,FALSE)</f>
        <v>72.8</v>
      </c>
      <c r="J42">
        <f>VLOOKUP(CONCATENATE($A42,"_",J$4),assets_m6!$A:$D,4,FALSE)</f>
        <v>73.680000000000007</v>
      </c>
      <c r="K42">
        <f>VLOOKUP(CONCATENATE($A42,"_",K$4),assets_m6!$A:$D,4,FALSE)</f>
        <v>73.099999999999994</v>
      </c>
      <c r="L42">
        <f>VLOOKUP(CONCATENATE($A42,"_",L$4),assets_m6!$A:$D,4,FALSE)</f>
        <v>72.98</v>
      </c>
      <c r="M42" t="e">
        <f>VLOOKUP(CONCATENATE($A42,"_",M$4),assets_m6!$A:$D,4,FALSE)</f>
        <v>#N/A</v>
      </c>
      <c r="N42">
        <f>VLOOKUP(CONCATENATE($A42,"_",N$4),assets_m6!$A:$D,4,FALSE)</f>
        <v>72.77</v>
      </c>
      <c r="O42">
        <f>VLOOKUP(CONCATENATE($A42,"_",O$4),assets_m6!$A:$D,4,FALSE)</f>
        <v>71.83</v>
      </c>
      <c r="P42">
        <f>VLOOKUP(CONCATENATE($A42,"_",P$4),assets_m6!$A:$D,4,FALSE)</f>
        <v>70.63</v>
      </c>
      <c r="Q42">
        <f>VLOOKUP(CONCATENATE($A42,"_",Q$4),assets_m6!$A:$D,4,FALSE)</f>
        <v>72.66</v>
      </c>
      <c r="R42">
        <f>VLOOKUP(CONCATENATE($A42,"_",R$4),assets_m6!$A:$D,4,FALSE)</f>
        <v>72.41</v>
      </c>
      <c r="S42">
        <f>VLOOKUP(CONCATENATE($A42,"_",S$4),assets_m6!$A:$D,4,FALSE)</f>
        <v>71.489999999999995</v>
      </c>
      <c r="T42">
        <f>VLOOKUP(CONCATENATE($A42,"_",T$4),assets_m6!$A:$D,4,FALSE)</f>
        <v>71.53</v>
      </c>
      <c r="U42">
        <f>VLOOKUP(CONCATENATE($A42,"_",U$4),assets_m6!$A:$D,4,FALSE)</f>
        <v>72.02</v>
      </c>
      <c r="V42">
        <f>VLOOKUP(CONCATENATE($A42,"_",V$4),assets_m6!$A:$D,4,FALSE)</f>
        <v>69.989999999999995</v>
      </c>
      <c r="X42" t="str">
        <f t="shared" si="59"/>
        <v>EWY</v>
      </c>
      <c r="Y42">
        <f t="shared" si="73"/>
        <v>72.72</v>
      </c>
      <c r="Z42">
        <f t="shared" si="74"/>
        <v>72.959999999999994</v>
      </c>
      <c r="AA42">
        <f t="shared" si="75"/>
        <v>73.180000000000007</v>
      </c>
      <c r="AB42">
        <f t="shared" si="76"/>
        <v>74.5</v>
      </c>
      <c r="AC42">
        <f t="shared" si="77"/>
        <v>73.64</v>
      </c>
      <c r="AD42">
        <f t="shared" si="78"/>
        <v>72.900000000000006</v>
      </c>
      <c r="AE42">
        <f t="shared" si="79"/>
        <v>72.239999999999995</v>
      </c>
      <c r="AF42">
        <f t="shared" si="80"/>
        <v>72.8</v>
      </c>
      <c r="AG42">
        <f t="shared" si="81"/>
        <v>73.680000000000007</v>
      </c>
      <c r="AH42">
        <f t="shared" si="82"/>
        <v>73.099999999999994</v>
      </c>
      <c r="AI42">
        <f t="shared" si="83"/>
        <v>72.98</v>
      </c>
      <c r="AJ42">
        <f t="shared" si="84"/>
        <v>72.98</v>
      </c>
      <c r="AK42">
        <f t="shared" si="85"/>
        <v>72.77</v>
      </c>
      <c r="AL42">
        <f t="shared" si="86"/>
        <v>71.83</v>
      </c>
      <c r="AM42">
        <f t="shared" si="87"/>
        <v>70.63</v>
      </c>
      <c r="AN42">
        <f t="shared" si="88"/>
        <v>72.66</v>
      </c>
      <c r="AO42">
        <f t="shared" si="89"/>
        <v>72.41</v>
      </c>
      <c r="AP42">
        <f t="shared" si="90"/>
        <v>71.489999999999995</v>
      </c>
      <c r="AQ42">
        <f t="shared" si="91"/>
        <v>71.53</v>
      </c>
      <c r="AR42">
        <f t="shared" si="92"/>
        <v>72.02</v>
      </c>
      <c r="AS42">
        <f t="shared" si="93"/>
        <v>69.989999999999995</v>
      </c>
      <c r="AU42" t="str">
        <f t="shared" si="60"/>
        <v>EWY</v>
      </c>
      <c r="AV42">
        <f t="shared" si="94"/>
        <v>3.3003300330032303E-5</v>
      </c>
      <c r="AW42">
        <f t="shared" si="95"/>
        <v>3.0153508771931618E-5</v>
      </c>
      <c r="AX42">
        <f t="shared" si="96"/>
        <v>1.803771522273836E-4</v>
      </c>
      <c r="AY42">
        <f t="shared" si="97"/>
        <v>-1.1543624161073818E-4</v>
      </c>
      <c r="AZ42">
        <f t="shared" si="98"/>
        <v>-1.0048886474741918E-4</v>
      </c>
      <c r="BA42">
        <f t="shared" si="99"/>
        <v>-9.053497942386979E-5</v>
      </c>
      <c r="BB42">
        <f t="shared" si="100"/>
        <v>7.7519379844961556E-5</v>
      </c>
      <c r="BC42">
        <f t="shared" si="101"/>
        <v>1.2087912087912223E-4</v>
      </c>
      <c r="BD42">
        <f t="shared" si="102"/>
        <v>-7.8718783930512004E-5</v>
      </c>
      <c r="BE42">
        <f t="shared" si="103"/>
        <v>-1.6415868673049296E-5</v>
      </c>
      <c r="BF42">
        <f t="shared" si="104"/>
        <v>0</v>
      </c>
      <c r="BG42">
        <f t="shared" si="105"/>
        <v>-2.8775006851193198E-5</v>
      </c>
      <c r="BH42">
        <f t="shared" si="106"/>
        <v>-1.2917411021025118E-4</v>
      </c>
      <c r="BI42">
        <f t="shared" si="107"/>
        <v>-1.6706111652512918E-4</v>
      </c>
      <c r="BJ42">
        <f t="shared" si="108"/>
        <v>2.8741328047571875E-4</v>
      </c>
      <c r="BK42">
        <f t="shared" si="109"/>
        <v>-3.4406826314340766E-5</v>
      </c>
      <c r="BL42">
        <f t="shared" si="110"/>
        <v>-1.270542742715097E-4</v>
      </c>
      <c r="BM42">
        <f t="shared" si="111"/>
        <v>5.5951881382020218E-6</v>
      </c>
      <c r="BN42">
        <f t="shared" si="112"/>
        <v>6.8502726128896244E-5</v>
      </c>
      <c r="BO42">
        <f t="shared" si="113"/>
        <v>-2.8186614829214124E-4</v>
      </c>
      <c r="BQ42" t="s">
        <v>40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62"/>
        <v>-3.7541254125412593E-2</v>
      </c>
      <c r="BZ42">
        <f t="shared" si="63"/>
        <v>46</v>
      </c>
      <c r="CA42">
        <f t="shared" si="64"/>
        <v>3</v>
      </c>
      <c r="CB42">
        <f t="shared" si="65"/>
        <v>7.9999999999999988E-2</v>
      </c>
      <c r="CC42">
        <f t="shared" si="66"/>
        <v>0</v>
      </c>
      <c r="CD42">
        <f t="shared" si="67"/>
        <v>0</v>
      </c>
      <c r="CE42">
        <f t="shared" si="68"/>
        <v>1</v>
      </c>
      <c r="CF42">
        <f t="shared" si="69"/>
        <v>0</v>
      </c>
      <c r="CG42">
        <f t="shared" si="70"/>
        <v>0</v>
      </c>
      <c r="CI42">
        <f t="shared" si="71"/>
        <v>0</v>
      </c>
      <c r="CJ42">
        <f t="shared" si="72"/>
        <v>0</v>
      </c>
      <c r="CK42">
        <f t="shared" si="72"/>
        <v>1</v>
      </c>
      <c r="CL42">
        <f t="shared" si="72"/>
        <v>1</v>
      </c>
      <c r="CM42">
        <f t="shared" si="72"/>
        <v>1</v>
      </c>
      <c r="CN42">
        <f t="shared" si="57"/>
        <v>0.2</v>
      </c>
      <c r="CO42">
        <f t="shared" si="114"/>
        <v>0.4</v>
      </c>
      <c r="CP42">
        <f t="shared" si="114"/>
        <v>0.60000000000000009</v>
      </c>
      <c r="CQ42">
        <f t="shared" si="114"/>
        <v>0.8</v>
      </c>
      <c r="CR42">
        <f t="shared" si="114"/>
        <v>1</v>
      </c>
    </row>
    <row r="43" spans="1:96" x14ac:dyDescent="0.25">
      <c r="A43" t="s">
        <v>41</v>
      </c>
      <c r="B43">
        <f>VLOOKUP(CONCATENATE($A43,"_",B$4),assets_m6!$A:$D,4,FALSE)</f>
        <v>31.68</v>
      </c>
      <c r="C43">
        <f>VLOOKUP(CONCATENATE($A43,"_",C$4),assets_m6!$A:$D,4,FALSE)</f>
        <v>32.049999999999997</v>
      </c>
      <c r="D43">
        <f>VLOOKUP(CONCATENATE($A43,"_",D$4),assets_m6!$A:$D,4,FALSE)</f>
        <v>32.11</v>
      </c>
      <c r="E43">
        <f>VLOOKUP(CONCATENATE($A43,"_",E$4),assets_m6!$A:$D,4,FALSE)</f>
        <v>32.22</v>
      </c>
      <c r="F43">
        <f>VLOOKUP(CONCATENATE($A43,"_",F$4),assets_m6!$A:$D,4,FALSE)</f>
        <v>32.43</v>
      </c>
      <c r="G43">
        <f>VLOOKUP(CONCATENATE($A43,"_",G$4),assets_m6!$A:$D,4,FALSE)</f>
        <v>32.520000000000003</v>
      </c>
      <c r="H43">
        <f>VLOOKUP(CONCATENATE($A43,"_",H$4),assets_m6!$A:$D,4,FALSE)</f>
        <v>32.770000000000003</v>
      </c>
      <c r="I43">
        <f>VLOOKUP(CONCATENATE($A43,"_",I$4),assets_m6!$A:$D,4,FALSE)</f>
        <v>33.31</v>
      </c>
      <c r="J43">
        <f>VLOOKUP(CONCATENATE($A43,"_",J$4),assets_m6!$A:$D,4,FALSE)</f>
        <v>33.64</v>
      </c>
      <c r="K43">
        <f>VLOOKUP(CONCATENATE($A43,"_",K$4),assets_m6!$A:$D,4,FALSE)</f>
        <v>32.909999999999997</v>
      </c>
      <c r="L43">
        <f>VLOOKUP(CONCATENATE($A43,"_",L$4),assets_m6!$A:$D,4,FALSE)</f>
        <v>32.92</v>
      </c>
      <c r="M43" t="e">
        <f>VLOOKUP(CONCATENATE($A43,"_",M$4),assets_m6!$A:$D,4,FALSE)</f>
        <v>#N/A</v>
      </c>
      <c r="N43">
        <f>VLOOKUP(CONCATENATE($A43,"_",N$4),assets_m6!$A:$D,4,FALSE)</f>
        <v>33.450000000000003</v>
      </c>
      <c r="O43">
        <f>VLOOKUP(CONCATENATE($A43,"_",O$4),assets_m6!$A:$D,4,FALSE)</f>
        <v>33.51</v>
      </c>
      <c r="P43">
        <f>VLOOKUP(CONCATENATE($A43,"_",P$4),assets_m6!$A:$D,4,FALSE)</f>
        <v>32.68</v>
      </c>
      <c r="Q43">
        <f>VLOOKUP(CONCATENATE($A43,"_",Q$4),assets_m6!$A:$D,4,FALSE)</f>
        <v>33.06</v>
      </c>
      <c r="R43">
        <f>VLOOKUP(CONCATENATE($A43,"_",R$4),assets_m6!$A:$D,4,FALSE)</f>
        <v>32.89</v>
      </c>
      <c r="S43">
        <f>VLOOKUP(CONCATENATE($A43,"_",S$4),assets_m6!$A:$D,4,FALSE)</f>
        <v>32.9</v>
      </c>
      <c r="T43">
        <f>VLOOKUP(CONCATENATE($A43,"_",T$4),assets_m6!$A:$D,4,FALSE)</f>
        <v>33.979999999999997</v>
      </c>
      <c r="U43">
        <f>VLOOKUP(CONCATENATE($A43,"_",U$4),assets_m6!$A:$D,4,FALSE)</f>
        <v>34.57</v>
      </c>
      <c r="V43">
        <f>VLOOKUP(CONCATENATE($A43,"_",V$4),assets_m6!$A:$D,4,FALSE)</f>
        <v>34.29</v>
      </c>
      <c r="X43" t="str">
        <f t="shared" si="59"/>
        <v>EWZ</v>
      </c>
      <c r="Y43">
        <f t="shared" si="73"/>
        <v>31.68</v>
      </c>
      <c r="Z43">
        <f t="shared" si="74"/>
        <v>32.049999999999997</v>
      </c>
      <c r="AA43">
        <f t="shared" si="75"/>
        <v>32.11</v>
      </c>
      <c r="AB43">
        <f t="shared" si="76"/>
        <v>32.22</v>
      </c>
      <c r="AC43">
        <f t="shared" si="77"/>
        <v>32.43</v>
      </c>
      <c r="AD43">
        <f t="shared" si="78"/>
        <v>32.520000000000003</v>
      </c>
      <c r="AE43">
        <f t="shared" si="79"/>
        <v>32.770000000000003</v>
      </c>
      <c r="AF43">
        <f t="shared" si="80"/>
        <v>33.31</v>
      </c>
      <c r="AG43">
        <f t="shared" si="81"/>
        <v>33.64</v>
      </c>
      <c r="AH43">
        <f t="shared" si="82"/>
        <v>32.909999999999997</v>
      </c>
      <c r="AI43">
        <f t="shared" si="83"/>
        <v>32.92</v>
      </c>
      <c r="AJ43">
        <f t="shared" si="84"/>
        <v>32.92</v>
      </c>
      <c r="AK43">
        <f t="shared" si="85"/>
        <v>33.450000000000003</v>
      </c>
      <c r="AL43">
        <f t="shared" si="86"/>
        <v>33.51</v>
      </c>
      <c r="AM43">
        <f t="shared" si="87"/>
        <v>32.68</v>
      </c>
      <c r="AN43">
        <f t="shared" si="88"/>
        <v>33.06</v>
      </c>
      <c r="AO43">
        <f t="shared" si="89"/>
        <v>32.89</v>
      </c>
      <c r="AP43">
        <f t="shared" si="90"/>
        <v>32.9</v>
      </c>
      <c r="AQ43">
        <f t="shared" si="91"/>
        <v>33.979999999999997</v>
      </c>
      <c r="AR43">
        <f t="shared" si="92"/>
        <v>34.57</v>
      </c>
      <c r="AS43">
        <f t="shared" si="93"/>
        <v>34.29</v>
      </c>
      <c r="AU43" t="str">
        <f t="shared" si="60"/>
        <v>EWZ</v>
      </c>
      <c r="AV43">
        <f t="shared" si="94"/>
        <v>1.1679292929292849E-4</v>
      </c>
      <c r="AW43">
        <f t="shared" si="95"/>
        <v>1.872074882995391E-5</v>
      </c>
      <c r="AX43">
        <f t="shared" si="96"/>
        <v>3.4257240734973359E-5</v>
      </c>
      <c r="AY43">
        <f t="shared" si="97"/>
        <v>6.5176908752328014E-5</v>
      </c>
      <c r="AZ43">
        <f t="shared" si="98"/>
        <v>2.775208140610651E-5</v>
      </c>
      <c r="BA43">
        <f t="shared" si="99"/>
        <v>7.6875768757687566E-5</v>
      </c>
      <c r="BB43">
        <f t="shared" si="100"/>
        <v>1.6478486420506532E-4</v>
      </c>
      <c r="BC43">
        <f t="shared" si="101"/>
        <v>9.9069348543980268E-5</v>
      </c>
      <c r="BD43">
        <f t="shared" si="102"/>
        <v>-2.1700356718192746E-4</v>
      </c>
      <c r="BE43">
        <f t="shared" si="103"/>
        <v>3.0385900941978481E-6</v>
      </c>
      <c r="BF43">
        <f t="shared" si="104"/>
        <v>0</v>
      </c>
      <c r="BG43">
        <f t="shared" si="105"/>
        <v>1.6099635479951431E-4</v>
      </c>
      <c r="BH43">
        <f t="shared" si="106"/>
        <v>1.7937219730940258E-5</v>
      </c>
      <c r="BI43">
        <f t="shared" si="107"/>
        <v>-2.4768725753506366E-4</v>
      </c>
      <c r="BJ43">
        <f t="shared" si="108"/>
        <v>1.1627906976744264E-4</v>
      </c>
      <c r="BK43">
        <f t="shared" si="109"/>
        <v>-5.1421657592257016E-5</v>
      </c>
      <c r="BL43">
        <f t="shared" si="110"/>
        <v>3.0404378230459141E-6</v>
      </c>
      <c r="BM43">
        <f t="shared" si="111"/>
        <v>3.2826747720364691E-4</v>
      </c>
      <c r="BN43">
        <f t="shared" si="112"/>
        <v>1.7363154796939479E-4</v>
      </c>
      <c r="BO43">
        <f t="shared" si="113"/>
        <v>-8.0995082441423527E-5</v>
      </c>
      <c r="BQ43" t="s">
        <v>41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62"/>
        <v>8.2386363636363619E-2</v>
      </c>
      <c r="BZ43">
        <f t="shared" si="63"/>
        <v>89</v>
      </c>
      <c r="CA43">
        <f t="shared" si="64"/>
        <v>5</v>
      </c>
      <c r="CB43">
        <f t="shared" si="65"/>
        <v>0.24000000000000005</v>
      </c>
      <c r="CC43">
        <f t="shared" si="66"/>
        <v>0</v>
      </c>
      <c r="CD43">
        <f t="shared" si="67"/>
        <v>0</v>
      </c>
      <c r="CE43">
        <f t="shared" si="68"/>
        <v>0</v>
      </c>
      <c r="CF43">
        <f t="shared" si="69"/>
        <v>0</v>
      </c>
      <c r="CG43">
        <f t="shared" si="70"/>
        <v>1</v>
      </c>
      <c r="CI43">
        <f t="shared" si="71"/>
        <v>0</v>
      </c>
      <c r="CJ43">
        <f t="shared" si="72"/>
        <v>0</v>
      </c>
      <c r="CK43">
        <f t="shared" si="72"/>
        <v>0</v>
      </c>
      <c r="CL43">
        <f t="shared" si="72"/>
        <v>0</v>
      </c>
      <c r="CM43">
        <f t="shared" si="72"/>
        <v>1</v>
      </c>
      <c r="CN43">
        <f t="shared" si="57"/>
        <v>0.2</v>
      </c>
      <c r="CO43">
        <f t="shared" si="114"/>
        <v>0.4</v>
      </c>
      <c r="CP43">
        <f t="shared" si="114"/>
        <v>0.60000000000000009</v>
      </c>
      <c r="CQ43">
        <f t="shared" si="114"/>
        <v>0.8</v>
      </c>
      <c r="CR43">
        <f t="shared" si="114"/>
        <v>1</v>
      </c>
    </row>
    <row r="44" spans="1:96" x14ac:dyDescent="0.25">
      <c r="A44" t="s">
        <v>42</v>
      </c>
      <c r="B44">
        <f>VLOOKUP(CONCATENATE($A44,"_",B$4),assets_m6!$A:$D,4,FALSE)</f>
        <v>237.09</v>
      </c>
      <c r="C44">
        <f>VLOOKUP(CONCATENATE($A44,"_",C$4),assets_m6!$A:$D,4,FALSE)</f>
        <v>224.91</v>
      </c>
      <c r="D44">
        <f>VLOOKUP(CONCATENATE($A44,"_",D$4),assets_m6!$A:$D,4,FALSE)</f>
        <v>220.18</v>
      </c>
      <c r="E44">
        <f>VLOOKUP(CONCATENATE($A44,"_",E$4),assets_m6!$A:$D,4,FALSE)</f>
        <v>232</v>
      </c>
      <c r="F44">
        <f>VLOOKUP(CONCATENATE($A44,"_",F$4),assets_m6!$A:$D,4,FALSE)</f>
        <v>228.07</v>
      </c>
      <c r="G44">
        <f>VLOOKUP(CONCATENATE($A44,"_",G$4),assets_m6!$A:$D,4,FALSE)</f>
        <v>219.55</v>
      </c>
      <c r="H44">
        <f>VLOOKUP(CONCATENATE($A44,"_",H$4),assets_m6!$A:$D,4,FALSE)</f>
        <v>217.7</v>
      </c>
      <c r="I44">
        <f>VLOOKUP(CONCATENATE($A44,"_",I$4),assets_m6!$A:$D,4,FALSE)</f>
        <v>221</v>
      </c>
      <c r="J44">
        <f>VLOOKUP(CONCATENATE($A44,"_",J$4),assets_m6!$A:$D,4,FALSE)</f>
        <v>216.54</v>
      </c>
      <c r="K44">
        <f>VLOOKUP(CONCATENATE($A44,"_",K$4),assets_m6!$A:$D,4,FALSE)</f>
        <v>207.71</v>
      </c>
      <c r="L44">
        <f>VLOOKUP(CONCATENATE($A44,"_",L$4),assets_m6!$A:$D,4,FALSE)</f>
        <v>206.16</v>
      </c>
      <c r="M44" t="e">
        <f>VLOOKUP(CONCATENATE($A44,"_",M$4),assets_m6!$A:$D,4,FALSE)</f>
        <v>#N/A</v>
      </c>
      <c r="N44">
        <f>VLOOKUP(CONCATENATE($A44,"_",N$4),assets_m6!$A:$D,4,FALSE)</f>
        <v>202.08</v>
      </c>
      <c r="O44">
        <f>VLOOKUP(CONCATENATE($A44,"_",O$4),assets_m6!$A:$D,4,FALSE)</f>
        <v>198.45</v>
      </c>
      <c r="P44">
        <f>VLOOKUP(CONCATENATE($A44,"_",P$4),assets_m6!$A:$D,4,FALSE)</f>
        <v>207.6</v>
      </c>
      <c r="Q44">
        <f>VLOOKUP(CONCATENATE($A44,"_",Q$4),assets_m6!$A:$D,4,FALSE)</f>
        <v>210.48</v>
      </c>
      <c r="R44">
        <f>VLOOKUP(CONCATENATE($A44,"_",R$4),assets_m6!$A:$D,4,FALSE)</f>
        <v>211.03</v>
      </c>
      <c r="S44">
        <f>VLOOKUP(CONCATENATE($A44,"_",S$4),assets_m6!$A:$D,4,FALSE)</f>
        <v>203.49</v>
      </c>
      <c r="T44">
        <f>VLOOKUP(CONCATENATE($A44,"_",T$4),assets_m6!$A:$D,4,FALSE)</f>
        <v>208.11</v>
      </c>
      <c r="U44">
        <f>VLOOKUP(CONCATENATE($A44,"_",U$4),assets_m6!$A:$D,4,FALSE)</f>
        <v>202.97</v>
      </c>
      <c r="V44">
        <f>VLOOKUP(CONCATENATE($A44,"_",V$4),assets_m6!$A:$D,4,FALSE)</f>
        <v>200.06</v>
      </c>
      <c r="X44" t="str">
        <f t="shared" si="59"/>
        <v>FB</v>
      </c>
      <c r="Y44">
        <f t="shared" si="73"/>
        <v>237.09</v>
      </c>
      <c r="Z44">
        <f t="shared" si="74"/>
        <v>224.91</v>
      </c>
      <c r="AA44">
        <f t="shared" si="75"/>
        <v>220.18</v>
      </c>
      <c r="AB44">
        <f t="shared" si="76"/>
        <v>232</v>
      </c>
      <c r="AC44">
        <f t="shared" si="77"/>
        <v>228.07</v>
      </c>
      <c r="AD44">
        <f t="shared" si="78"/>
        <v>219.55</v>
      </c>
      <c r="AE44">
        <f t="shared" si="79"/>
        <v>217.7</v>
      </c>
      <c r="AF44">
        <f t="shared" si="80"/>
        <v>221</v>
      </c>
      <c r="AG44">
        <f t="shared" si="81"/>
        <v>216.54</v>
      </c>
      <c r="AH44">
        <f t="shared" si="82"/>
        <v>207.71</v>
      </c>
      <c r="AI44">
        <f t="shared" si="83"/>
        <v>206.16</v>
      </c>
      <c r="AJ44">
        <f t="shared" si="84"/>
        <v>206.16</v>
      </c>
      <c r="AK44">
        <f t="shared" si="85"/>
        <v>202.08</v>
      </c>
      <c r="AL44">
        <f t="shared" si="86"/>
        <v>198.45</v>
      </c>
      <c r="AM44">
        <f t="shared" si="87"/>
        <v>207.6</v>
      </c>
      <c r="AN44">
        <f t="shared" si="88"/>
        <v>210.48</v>
      </c>
      <c r="AO44">
        <f t="shared" si="89"/>
        <v>211.03</v>
      </c>
      <c r="AP44">
        <f t="shared" si="90"/>
        <v>203.49</v>
      </c>
      <c r="AQ44">
        <f t="shared" si="91"/>
        <v>208.11</v>
      </c>
      <c r="AR44">
        <f t="shared" si="92"/>
        <v>202.97</v>
      </c>
      <c r="AS44">
        <f t="shared" si="93"/>
        <v>200.06</v>
      </c>
      <c r="AU44" t="str">
        <f t="shared" si="60"/>
        <v>FB</v>
      </c>
      <c r="AV44">
        <f t="shared" si="94"/>
        <v>-5.1372896368467706E-4</v>
      </c>
      <c r="AW44">
        <f t="shared" si="95"/>
        <v>-2.1030634476012583E-4</v>
      </c>
      <c r="AX44">
        <f t="shared" si="96"/>
        <v>5.3683349986374752E-4</v>
      </c>
      <c r="AY44">
        <f t="shared" si="97"/>
        <v>-1.6939655172413823E-4</v>
      </c>
      <c r="AZ44">
        <f t="shared" si="98"/>
        <v>-3.7356951813039777E-4</v>
      </c>
      <c r="BA44">
        <f t="shared" si="99"/>
        <v>-8.4263265770896043E-5</v>
      </c>
      <c r="BB44">
        <f t="shared" si="100"/>
        <v>1.5158474965548972E-4</v>
      </c>
      <c r="BC44">
        <f t="shared" si="101"/>
        <v>-2.0180995475113157E-4</v>
      </c>
      <c r="BD44">
        <f t="shared" si="102"/>
        <v>-4.0777685416089332E-4</v>
      </c>
      <c r="BE44">
        <f t="shared" si="103"/>
        <v>-7.4623272832314826E-5</v>
      </c>
      <c r="BF44">
        <f t="shared" si="104"/>
        <v>0</v>
      </c>
      <c r="BG44">
        <f t="shared" si="105"/>
        <v>-1.9790454016297944E-4</v>
      </c>
      <c r="BH44">
        <f t="shared" si="106"/>
        <v>-1.7963182897862351E-4</v>
      </c>
      <c r="BI44">
        <f t="shared" si="107"/>
        <v>4.6107331821617568E-4</v>
      </c>
      <c r="BJ44">
        <f t="shared" si="108"/>
        <v>1.3872832369942175E-4</v>
      </c>
      <c r="BK44">
        <f t="shared" si="109"/>
        <v>2.6130748764728784E-5</v>
      </c>
      <c r="BL44">
        <f t="shared" si="110"/>
        <v>-3.5729517130265803E-4</v>
      </c>
      <c r="BM44">
        <f t="shared" si="111"/>
        <v>2.2703818369453066E-4</v>
      </c>
      <c r="BN44">
        <f t="shared" si="112"/>
        <v>-2.4698476767094396E-4</v>
      </c>
      <c r="BO44">
        <f t="shared" si="113"/>
        <v>-1.4337094151845083E-4</v>
      </c>
      <c r="BQ44" t="s">
        <v>42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62"/>
        <v>-0.15618541482137585</v>
      </c>
      <c r="BZ44">
        <f t="shared" si="63"/>
        <v>5</v>
      </c>
      <c r="CA44">
        <f t="shared" si="64"/>
        <v>1</v>
      </c>
      <c r="CB44">
        <f t="shared" si="65"/>
        <v>0.24</v>
      </c>
      <c r="CC44">
        <f t="shared" si="66"/>
        <v>1</v>
      </c>
      <c r="CD44">
        <f t="shared" si="67"/>
        <v>0</v>
      </c>
      <c r="CE44">
        <f t="shared" si="68"/>
        <v>0</v>
      </c>
      <c r="CF44">
        <f t="shared" si="69"/>
        <v>0</v>
      </c>
      <c r="CG44">
        <f t="shared" si="70"/>
        <v>0</v>
      </c>
      <c r="CI44">
        <f t="shared" si="71"/>
        <v>1</v>
      </c>
      <c r="CJ44">
        <f t="shared" si="72"/>
        <v>1</v>
      </c>
      <c r="CK44">
        <f t="shared" si="72"/>
        <v>1</v>
      </c>
      <c r="CL44">
        <f t="shared" si="72"/>
        <v>1</v>
      </c>
      <c r="CM44">
        <f t="shared" si="72"/>
        <v>1</v>
      </c>
      <c r="CN44">
        <f t="shared" si="57"/>
        <v>0.2</v>
      </c>
      <c r="CO44">
        <f t="shared" si="114"/>
        <v>0.4</v>
      </c>
      <c r="CP44">
        <f t="shared" si="114"/>
        <v>0.60000000000000009</v>
      </c>
      <c r="CQ44">
        <f t="shared" si="114"/>
        <v>0.8</v>
      </c>
      <c r="CR44">
        <f t="shared" si="114"/>
        <v>1</v>
      </c>
    </row>
    <row r="45" spans="1:96" x14ac:dyDescent="0.25">
      <c r="A45" t="s">
        <v>43</v>
      </c>
      <c r="B45">
        <f>VLOOKUP(CONCATENATE($A45,"_",B$4),assets_m6!$A:$D,4,FALSE)</f>
        <v>64.317999999999998</v>
      </c>
      <c r="C45">
        <f>VLOOKUP(CONCATENATE($A45,"_",C$4),assets_m6!$A:$D,4,FALSE)</f>
        <v>63.808</v>
      </c>
      <c r="D45">
        <f>VLOOKUP(CONCATENATE($A45,"_",D$4),assets_m6!$A:$D,4,FALSE)</f>
        <v>65.497</v>
      </c>
      <c r="E45">
        <f>VLOOKUP(CONCATENATE($A45,"_",E$4),assets_m6!$A:$D,4,FALSE)</f>
        <v>66.406000000000006</v>
      </c>
      <c r="F45">
        <f>VLOOKUP(CONCATENATE($A45,"_",F$4),assets_m6!$A:$D,4,FALSE)</f>
        <v>65.686000000000007</v>
      </c>
      <c r="G45">
        <f>VLOOKUP(CONCATENATE($A45,"_",G$4),assets_m6!$A:$D,4,FALSE)</f>
        <v>65.186999999999998</v>
      </c>
      <c r="H45">
        <f>VLOOKUP(CONCATENATE($A45,"_",H$4),assets_m6!$A:$D,4,FALSE)</f>
        <v>64.977000000000004</v>
      </c>
      <c r="I45">
        <f>VLOOKUP(CONCATENATE($A45,"_",I$4),assets_m6!$A:$D,4,FALSE)</f>
        <v>65.616</v>
      </c>
      <c r="J45">
        <f>VLOOKUP(CONCATENATE($A45,"_",J$4),assets_m6!$A:$D,4,FALSE)</f>
        <v>65.287000000000006</v>
      </c>
      <c r="K45">
        <f>VLOOKUP(CONCATENATE($A45,"_",K$4),assets_m6!$A:$D,4,FALSE)</f>
        <v>63.298999999999999</v>
      </c>
      <c r="L45">
        <f>VLOOKUP(CONCATENATE($A45,"_",L$4),assets_m6!$A:$D,4,FALSE)</f>
        <v>63.679000000000002</v>
      </c>
      <c r="M45" t="e">
        <f>VLOOKUP(CONCATENATE($A45,"_",M$4),assets_m6!$A:$D,4,FALSE)</f>
        <v>#N/A</v>
      </c>
      <c r="N45">
        <f>VLOOKUP(CONCATENATE($A45,"_",N$4),assets_m6!$A:$D,4,FALSE)</f>
        <v>63.628999999999998</v>
      </c>
      <c r="O45">
        <f>VLOOKUP(CONCATENATE($A45,"_",O$4),assets_m6!$A:$D,4,FALSE)</f>
        <v>62.49</v>
      </c>
      <c r="P45">
        <f>VLOOKUP(CONCATENATE($A45,"_",P$4),assets_m6!$A:$D,4,FALSE)</f>
        <v>64.37</v>
      </c>
      <c r="Q45">
        <f>VLOOKUP(CONCATENATE($A45,"_",Q$4),assets_m6!$A:$D,4,FALSE)</f>
        <v>65.489999999999995</v>
      </c>
      <c r="R45">
        <f>VLOOKUP(CONCATENATE($A45,"_",R$4),assets_m6!$A:$D,4,FALSE)</f>
        <v>64.75</v>
      </c>
      <c r="S45">
        <f>VLOOKUP(CONCATENATE($A45,"_",S$4),assets_m6!$A:$D,4,FALSE)</f>
        <v>63.36</v>
      </c>
      <c r="T45">
        <f>VLOOKUP(CONCATENATE($A45,"_",T$4),assets_m6!$A:$D,4,FALSE)</f>
        <v>64.2</v>
      </c>
      <c r="U45">
        <f>VLOOKUP(CONCATENATE($A45,"_",U$4),assets_m6!$A:$D,4,FALSE)</f>
        <v>62.88</v>
      </c>
      <c r="V45">
        <f>VLOOKUP(CONCATENATE($A45,"_",V$4),assets_m6!$A:$D,4,FALSE)</f>
        <v>60.6</v>
      </c>
      <c r="X45" t="str">
        <f t="shared" si="59"/>
        <v>FTV</v>
      </c>
      <c r="Y45">
        <f t="shared" si="73"/>
        <v>64.317999999999998</v>
      </c>
      <c r="Z45">
        <f t="shared" si="74"/>
        <v>63.808</v>
      </c>
      <c r="AA45">
        <f t="shared" si="75"/>
        <v>65.497</v>
      </c>
      <c r="AB45">
        <f t="shared" si="76"/>
        <v>66.406000000000006</v>
      </c>
      <c r="AC45">
        <f t="shared" si="77"/>
        <v>65.686000000000007</v>
      </c>
      <c r="AD45">
        <f t="shared" si="78"/>
        <v>65.186999999999998</v>
      </c>
      <c r="AE45">
        <f t="shared" si="79"/>
        <v>64.977000000000004</v>
      </c>
      <c r="AF45">
        <f t="shared" si="80"/>
        <v>65.616</v>
      </c>
      <c r="AG45">
        <f t="shared" si="81"/>
        <v>65.287000000000006</v>
      </c>
      <c r="AH45">
        <f t="shared" si="82"/>
        <v>63.298999999999999</v>
      </c>
      <c r="AI45">
        <f t="shared" si="83"/>
        <v>63.679000000000002</v>
      </c>
      <c r="AJ45">
        <f t="shared" si="84"/>
        <v>63.679000000000002</v>
      </c>
      <c r="AK45">
        <f t="shared" si="85"/>
        <v>63.628999999999998</v>
      </c>
      <c r="AL45">
        <f t="shared" si="86"/>
        <v>62.49</v>
      </c>
      <c r="AM45">
        <f t="shared" si="87"/>
        <v>64.37</v>
      </c>
      <c r="AN45">
        <f t="shared" si="88"/>
        <v>65.489999999999995</v>
      </c>
      <c r="AO45">
        <f t="shared" si="89"/>
        <v>64.75</v>
      </c>
      <c r="AP45">
        <f t="shared" si="90"/>
        <v>63.36</v>
      </c>
      <c r="AQ45">
        <f t="shared" si="91"/>
        <v>64.2</v>
      </c>
      <c r="AR45">
        <f t="shared" si="92"/>
        <v>62.88</v>
      </c>
      <c r="AS45">
        <f t="shared" si="93"/>
        <v>60.6</v>
      </c>
      <c r="AU45" t="str">
        <f t="shared" si="60"/>
        <v>FTV</v>
      </c>
      <c r="AV45">
        <f t="shared" si="94"/>
        <v>-7.9293510370347033E-5</v>
      </c>
      <c r="AW45">
        <f t="shared" si="95"/>
        <v>2.6470035105315951E-4</v>
      </c>
      <c r="AX45">
        <f t="shared" si="96"/>
        <v>1.3878498251828418E-4</v>
      </c>
      <c r="AY45">
        <f t="shared" si="97"/>
        <v>-1.0842393759600018E-4</v>
      </c>
      <c r="AZ45">
        <f t="shared" si="98"/>
        <v>-7.596748165514864E-5</v>
      </c>
      <c r="BA45">
        <f t="shared" si="99"/>
        <v>-3.2215012195682231E-5</v>
      </c>
      <c r="BB45">
        <f t="shared" si="100"/>
        <v>9.8342490419686321E-5</v>
      </c>
      <c r="BC45">
        <f t="shared" si="101"/>
        <v>-5.0140209704949028E-5</v>
      </c>
      <c r="BD45">
        <f t="shared" si="102"/>
        <v>-3.04501661892874E-4</v>
      </c>
      <c r="BE45">
        <f t="shared" si="103"/>
        <v>6.0032543958040819E-5</v>
      </c>
      <c r="BF45">
        <f t="shared" si="104"/>
        <v>0</v>
      </c>
      <c r="BG45">
        <f t="shared" si="105"/>
        <v>-7.8518820961391129E-6</v>
      </c>
      <c r="BH45">
        <f t="shared" si="106"/>
        <v>-1.7900642788665479E-4</v>
      </c>
      <c r="BI45">
        <f t="shared" si="107"/>
        <v>3.0084813570171266E-4</v>
      </c>
      <c r="BJ45">
        <f t="shared" si="108"/>
        <v>1.7399409662886286E-4</v>
      </c>
      <c r="BK45">
        <f t="shared" si="109"/>
        <v>-1.129943502824851E-4</v>
      </c>
      <c r="BL45">
        <f t="shared" si="110"/>
        <v>-2.1467181467181475E-4</v>
      </c>
      <c r="BM45">
        <f t="shared" si="111"/>
        <v>1.325757575757581E-4</v>
      </c>
      <c r="BN45">
        <f t="shared" si="112"/>
        <v>-2.0560747663551406E-4</v>
      </c>
      <c r="BO45">
        <f t="shared" si="113"/>
        <v>-3.6259541984732841E-4</v>
      </c>
      <c r="BQ45" t="s">
        <v>43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62"/>
        <v>-5.7806523834696297E-2</v>
      </c>
      <c r="BZ45">
        <f t="shared" si="63"/>
        <v>35</v>
      </c>
      <c r="CA45">
        <f t="shared" si="64"/>
        <v>2</v>
      </c>
      <c r="CB45">
        <f t="shared" si="65"/>
        <v>0.11999999999999997</v>
      </c>
      <c r="CC45">
        <f t="shared" si="66"/>
        <v>0</v>
      </c>
      <c r="CD45">
        <f t="shared" si="67"/>
        <v>1</v>
      </c>
      <c r="CE45">
        <f t="shared" si="68"/>
        <v>0</v>
      </c>
      <c r="CF45">
        <f t="shared" si="69"/>
        <v>0</v>
      </c>
      <c r="CG45">
        <f t="shared" si="70"/>
        <v>0</v>
      </c>
      <c r="CI45">
        <f t="shared" si="71"/>
        <v>0</v>
      </c>
      <c r="CJ45">
        <f t="shared" si="72"/>
        <v>1</v>
      </c>
      <c r="CK45">
        <f t="shared" si="72"/>
        <v>1</v>
      </c>
      <c r="CL45">
        <f t="shared" si="72"/>
        <v>1</v>
      </c>
      <c r="CM45">
        <f t="shared" si="72"/>
        <v>1</v>
      </c>
      <c r="CN45">
        <f t="shared" si="57"/>
        <v>0.2</v>
      </c>
      <c r="CO45">
        <f t="shared" si="114"/>
        <v>0.4</v>
      </c>
      <c r="CP45">
        <f t="shared" si="114"/>
        <v>0.60000000000000009</v>
      </c>
      <c r="CQ45">
        <f t="shared" si="114"/>
        <v>0.8</v>
      </c>
      <c r="CR45">
        <f t="shared" si="114"/>
        <v>1</v>
      </c>
    </row>
    <row r="46" spans="1:96" x14ac:dyDescent="0.25">
      <c r="A46" t="s">
        <v>44</v>
      </c>
      <c r="B46">
        <f>VLOOKUP(CONCATENATE($A46,"_",B$4),assets_m6!$A:$D,4,FALSE)</f>
        <v>2860.32</v>
      </c>
      <c r="C46">
        <f>VLOOKUP(CONCATENATE($A46,"_",C$4),assets_m6!$A:$D,4,FALSE)</f>
        <v>2778.76</v>
      </c>
      <c r="D46">
        <f>VLOOKUP(CONCATENATE($A46,"_",D$4),assets_m6!$A:$D,4,FALSE)</f>
        <v>2784.26</v>
      </c>
      <c r="E46">
        <f>VLOOKUP(CONCATENATE($A46,"_",E$4),assets_m6!$A:$D,4,FALSE)</f>
        <v>2829.06</v>
      </c>
      <c r="F46">
        <f>VLOOKUP(CONCATENATE($A46,"_",F$4),assets_m6!$A:$D,4,FALSE)</f>
        <v>2772.05</v>
      </c>
      <c r="G46">
        <f>VLOOKUP(CONCATENATE($A46,"_",G$4),assets_m6!$A:$D,4,FALSE)</f>
        <v>2682.6</v>
      </c>
      <c r="H46">
        <f>VLOOKUP(CONCATENATE($A46,"_",H$4),assets_m6!$A:$D,4,FALSE)</f>
        <v>2706</v>
      </c>
      <c r="I46">
        <f>VLOOKUP(CONCATENATE($A46,"_",I$4),assets_m6!$A:$D,4,FALSE)</f>
        <v>2728.51</v>
      </c>
      <c r="J46">
        <f>VLOOKUP(CONCATENATE($A46,"_",J$4),assets_m6!$A:$D,4,FALSE)</f>
        <v>2749.75</v>
      </c>
      <c r="K46">
        <f>VLOOKUP(CONCATENATE($A46,"_",K$4),assets_m6!$A:$D,4,FALSE)</f>
        <v>2646.17</v>
      </c>
      <c r="L46">
        <f>VLOOKUP(CONCATENATE($A46,"_",L$4),assets_m6!$A:$D,4,FALSE)</f>
        <v>2609.35</v>
      </c>
      <c r="M46" t="e">
        <f>VLOOKUP(CONCATENATE($A46,"_",M$4),assets_m6!$A:$D,4,FALSE)</f>
        <v>#N/A</v>
      </c>
      <c r="N46">
        <f>VLOOKUP(CONCATENATE($A46,"_",N$4),assets_m6!$A:$D,4,FALSE)</f>
        <v>2588.0500000000002</v>
      </c>
      <c r="O46">
        <f>VLOOKUP(CONCATENATE($A46,"_",O$4),assets_m6!$A:$D,4,FALSE)</f>
        <v>2551.6999999999998</v>
      </c>
      <c r="P46">
        <f>VLOOKUP(CONCATENATE($A46,"_",P$4),assets_m6!$A:$D,4,FALSE)</f>
        <v>2653.47</v>
      </c>
      <c r="Q46">
        <f>VLOOKUP(CONCATENATE($A46,"_",Q$4),assets_m6!$A:$D,4,FALSE)</f>
        <v>2690.39</v>
      </c>
      <c r="R46">
        <f>VLOOKUP(CONCATENATE($A46,"_",R$4),assets_m6!$A:$D,4,FALSE)</f>
        <v>2697.82</v>
      </c>
      <c r="S46">
        <f>VLOOKUP(CONCATENATE($A46,"_",S$4),assets_m6!$A:$D,4,FALSE)</f>
        <v>2683.36</v>
      </c>
      <c r="T46">
        <f>VLOOKUP(CONCATENATE($A46,"_",T$4),assets_m6!$A:$D,4,FALSE)</f>
        <v>2695.03</v>
      </c>
      <c r="U46">
        <f>VLOOKUP(CONCATENATE($A46,"_",U$4),assets_m6!$A:$D,4,FALSE)</f>
        <v>2686.16</v>
      </c>
      <c r="V46">
        <f>VLOOKUP(CONCATENATE($A46,"_",V$4),assets_m6!$A:$D,4,FALSE)</f>
        <v>2642.44</v>
      </c>
      <c r="X46" t="str">
        <f t="shared" si="59"/>
        <v>GOOG</v>
      </c>
      <c r="Y46">
        <f t="shared" si="73"/>
        <v>2860.32</v>
      </c>
      <c r="Z46">
        <f t="shared" si="74"/>
        <v>2778.76</v>
      </c>
      <c r="AA46">
        <f t="shared" si="75"/>
        <v>2784.26</v>
      </c>
      <c r="AB46">
        <f t="shared" si="76"/>
        <v>2829.06</v>
      </c>
      <c r="AC46">
        <f t="shared" si="77"/>
        <v>2772.05</v>
      </c>
      <c r="AD46">
        <f t="shared" si="78"/>
        <v>2682.6</v>
      </c>
      <c r="AE46">
        <f t="shared" si="79"/>
        <v>2706</v>
      </c>
      <c r="AF46">
        <f t="shared" si="80"/>
        <v>2728.51</v>
      </c>
      <c r="AG46">
        <f t="shared" si="81"/>
        <v>2749.75</v>
      </c>
      <c r="AH46">
        <f t="shared" si="82"/>
        <v>2646.17</v>
      </c>
      <c r="AI46">
        <f t="shared" si="83"/>
        <v>2609.35</v>
      </c>
      <c r="AJ46">
        <f t="shared" si="84"/>
        <v>2609.35</v>
      </c>
      <c r="AK46">
        <f t="shared" si="85"/>
        <v>2588.0500000000002</v>
      </c>
      <c r="AL46">
        <f t="shared" si="86"/>
        <v>2551.6999999999998</v>
      </c>
      <c r="AM46">
        <f t="shared" si="87"/>
        <v>2653.47</v>
      </c>
      <c r="AN46">
        <f t="shared" si="88"/>
        <v>2690.39</v>
      </c>
      <c r="AO46">
        <f t="shared" si="89"/>
        <v>2697.82</v>
      </c>
      <c r="AP46">
        <f t="shared" si="90"/>
        <v>2683.36</v>
      </c>
      <c r="AQ46">
        <f t="shared" si="91"/>
        <v>2695.03</v>
      </c>
      <c r="AR46">
        <f t="shared" si="92"/>
        <v>2686.16</v>
      </c>
      <c r="AS46">
        <f t="shared" si="93"/>
        <v>2642.44</v>
      </c>
      <c r="AU46" t="str">
        <f t="shared" si="60"/>
        <v>GOOG</v>
      </c>
      <c r="AV46">
        <f t="shared" si="94"/>
        <v>-2.8514292107176796E-4</v>
      </c>
      <c r="AW46">
        <f t="shared" si="95"/>
        <v>1.9793001194777525E-5</v>
      </c>
      <c r="AX46">
        <f t="shared" si="96"/>
        <v>1.609045132279303E-4</v>
      </c>
      <c r="AY46">
        <f t="shared" si="97"/>
        <v>-2.0151569779361259E-4</v>
      </c>
      <c r="AZ46">
        <f t="shared" si="98"/>
        <v>-3.2268537724788611E-4</v>
      </c>
      <c r="BA46">
        <f t="shared" si="99"/>
        <v>8.7228807872959406E-5</v>
      </c>
      <c r="BB46">
        <f t="shared" si="100"/>
        <v>8.3185513673319358E-5</v>
      </c>
      <c r="BC46">
        <f t="shared" si="101"/>
        <v>7.7844684461481832E-5</v>
      </c>
      <c r="BD46">
        <f t="shared" si="102"/>
        <v>-3.7668878988998976E-4</v>
      </c>
      <c r="BE46">
        <f t="shared" si="103"/>
        <v>-1.3914449940857982E-4</v>
      </c>
      <c r="BF46">
        <f t="shared" si="104"/>
        <v>0</v>
      </c>
      <c r="BG46">
        <f t="shared" si="105"/>
        <v>-8.162952459424657E-5</v>
      </c>
      <c r="BH46">
        <f t="shared" si="106"/>
        <v>-1.404532369931043E-4</v>
      </c>
      <c r="BI46">
        <f t="shared" si="107"/>
        <v>3.9883215111494294E-4</v>
      </c>
      <c r="BJ46">
        <f t="shared" si="108"/>
        <v>1.3913856195849238E-4</v>
      </c>
      <c r="BK46">
        <f t="shared" si="109"/>
        <v>2.7616813919172651E-5</v>
      </c>
      <c r="BL46">
        <f t="shared" si="110"/>
        <v>-5.3598831649257683E-5</v>
      </c>
      <c r="BM46">
        <f t="shared" si="111"/>
        <v>4.3490251028561475E-5</v>
      </c>
      <c r="BN46">
        <f t="shared" si="112"/>
        <v>-3.2912435112040852E-5</v>
      </c>
      <c r="BO46">
        <f t="shared" si="113"/>
        <v>-1.6276022277153933E-4</v>
      </c>
      <c r="BQ46" t="s">
        <v>44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62"/>
        <v>-7.6173295295631285E-2</v>
      </c>
      <c r="BZ46">
        <f t="shared" si="63"/>
        <v>25</v>
      </c>
      <c r="CA46">
        <f t="shared" si="64"/>
        <v>2</v>
      </c>
      <c r="CB46">
        <f t="shared" si="65"/>
        <v>0.11999999999999997</v>
      </c>
      <c r="CC46">
        <f t="shared" si="66"/>
        <v>0</v>
      </c>
      <c r="CD46">
        <f t="shared" si="67"/>
        <v>1</v>
      </c>
      <c r="CE46">
        <f t="shared" si="68"/>
        <v>0</v>
      </c>
      <c r="CF46">
        <f t="shared" si="69"/>
        <v>0</v>
      </c>
      <c r="CG46">
        <f t="shared" si="70"/>
        <v>0</v>
      </c>
      <c r="CI46">
        <f t="shared" si="71"/>
        <v>0</v>
      </c>
      <c r="CJ46">
        <f t="shared" si="72"/>
        <v>1</v>
      </c>
      <c r="CK46">
        <f t="shared" si="72"/>
        <v>1</v>
      </c>
      <c r="CL46">
        <f t="shared" si="72"/>
        <v>1</v>
      </c>
      <c r="CM46">
        <f t="shared" si="72"/>
        <v>1</v>
      </c>
      <c r="CN46">
        <f t="shared" si="57"/>
        <v>0.2</v>
      </c>
      <c r="CO46">
        <f t="shared" si="114"/>
        <v>0.4</v>
      </c>
      <c r="CP46">
        <f t="shared" si="114"/>
        <v>0.60000000000000009</v>
      </c>
      <c r="CQ46">
        <f t="shared" si="114"/>
        <v>0.8</v>
      </c>
      <c r="CR46">
        <f t="shared" si="114"/>
        <v>1</v>
      </c>
    </row>
    <row r="47" spans="1:96" x14ac:dyDescent="0.25">
      <c r="A47" t="s">
        <v>45</v>
      </c>
      <c r="B47">
        <f>VLOOKUP(CONCATENATE($A47,"_",B$4),assets_m6!$A:$D,4,FALSE)</f>
        <v>128.88999999999999</v>
      </c>
      <c r="C47">
        <f>VLOOKUP(CONCATENATE($A47,"_",C$4),assets_m6!$A:$D,4,FALSE)</f>
        <v>127.291</v>
      </c>
      <c r="D47">
        <f>VLOOKUP(CONCATENATE($A47,"_",D$4),assets_m6!$A:$D,4,FALSE)</f>
        <v>129.18799999999999</v>
      </c>
      <c r="E47">
        <f>VLOOKUP(CONCATENATE($A47,"_",E$4),assets_m6!$A:$D,4,FALSE)</f>
        <v>131.154</v>
      </c>
      <c r="F47">
        <f>VLOOKUP(CONCATENATE($A47,"_",F$4),assets_m6!$A:$D,4,FALSE)</f>
        <v>126.477</v>
      </c>
      <c r="G47">
        <f>VLOOKUP(CONCATENATE($A47,"_",G$4),assets_m6!$A:$D,4,FALSE)</f>
        <v>125.782</v>
      </c>
      <c r="H47">
        <f>VLOOKUP(CONCATENATE($A47,"_",H$4),assets_m6!$A:$D,4,FALSE)</f>
        <v>126.15</v>
      </c>
      <c r="I47">
        <f>VLOOKUP(CONCATENATE($A47,"_",I$4),assets_m6!$A:$D,4,FALSE)</f>
        <v>128.08600000000001</v>
      </c>
      <c r="J47">
        <f>VLOOKUP(CONCATENATE($A47,"_",J$4),assets_m6!$A:$D,4,FALSE)</f>
        <v>129.029</v>
      </c>
      <c r="K47">
        <f>VLOOKUP(CONCATENATE($A47,"_",K$4),assets_m6!$A:$D,4,FALSE)</f>
        <v>126.696</v>
      </c>
      <c r="L47">
        <f>VLOOKUP(CONCATENATE($A47,"_",L$4),assets_m6!$A:$D,4,FALSE)</f>
        <v>125.95099999999999</v>
      </c>
      <c r="M47" t="e">
        <f>VLOOKUP(CONCATENATE($A47,"_",M$4),assets_m6!$A:$D,4,FALSE)</f>
        <v>#N/A</v>
      </c>
      <c r="N47">
        <f>VLOOKUP(CONCATENATE($A47,"_",N$4),assets_m6!$A:$D,4,FALSE)</f>
        <v>122.70399999999999</v>
      </c>
      <c r="O47">
        <f>VLOOKUP(CONCATENATE($A47,"_",O$4),assets_m6!$A:$D,4,FALSE)</f>
        <v>117.989</v>
      </c>
      <c r="P47">
        <f>VLOOKUP(CONCATENATE($A47,"_",P$4),assets_m6!$A:$D,4,FALSE)</f>
        <v>119.994</v>
      </c>
      <c r="Q47">
        <f>VLOOKUP(CONCATENATE($A47,"_",Q$4),assets_m6!$A:$D,4,FALSE)</f>
        <v>122.57599999999999</v>
      </c>
      <c r="R47">
        <f>VLOOKUP(CONCATENATE($A47,"_",R$4),assets_m6!$A:$D,4,FALSE)</f>
        <v>121.285</v>
      </c>
      <c r="S47">
        <f>VLOOKUP(CONCATENATE($A47,"_",S$4),assets_m6!$A:$D,4,FALSE)</f>
        <v>119.408</v>
      </c>
      <c r="T47">
        <f>VLOOKUP(CONCATENATE($A47,"_",T$4),assets_m6!$A:$D,4,FALSE)</f>
        <v>124.02500000000001</v>
      </c>
      <c r="U47">
        <f>VLOOKUP(CONCATENATE($A47,"_",U$4),assets_m6!$A:$D,4,FALSE)</f>
        <v>123.83</v>
      </c>
      <c r="V47">
        <f>VLOOKUP(CONCATENATE($A47,"_",V$4),assets_m6!$A:$D,4,FALSE)</f>
        <v>122.59</v>
      </c>
      <c r="X47" t="str">
        <f t="shared" si="59"/>
        <v>GPC</v>
      </c>
      <c r="Y47">
        <f t="shared" si="73"/>
        <v>128.88999999999999</v>
      </c>
      <c r="Z47">
        <f t="shared" si="74"/>
        <v>127.291</v>
      </c>
      <c r="AA47">
        <f t="shared" si="75"/>
        <v>129.18799999999999</v>
      </c>
      <c r="AB47">
        <f t="shared" si="76"/>
        <v>131.154</v>
      </c>
      <c r="AC47">
        <f t="shared" si="77"/>
        <v>126.477</v>
      </c>
      <c r="AD47">
        <f t="shared" si="78"/>
        <v>125.782</v>
      </c>
      <c r="AE47">
        <f t="shared" si="79"/>
        <v>126.15</v>
      </c>
      <c r="AF47">
        <f t="shared" si="80"/>
        <v>128.08600000000001</v>
      </c>
      <c r="AG47">
        <f t="shared" si="81"/>
        <v>129.029</v>
      </c>
      <c r="AH47">
        <f t="shared" si="82"/>
        <v>126.696</v>
      </c>
      <c r="AI47">
        <f t="shared" si="83"/>
        <v>125.95099999999999</v>
      </c>
      <c r="AJ47">
        <f t="shared" si="84"/>
        <v>125.95099999999999</v>
      </c>
      <c r="AK47">
        <f t="shared" si="85"/>
        <v>122.70399999999999</v>
      </c>
      <c r="AL47">
        <f t="shared" si="86"/>
        <v>117.989</v>
      </c>
      <c r="AM47">
        <f t="shared" si="87"/>
        <v>119.994</v>
      </c>
      <c r="AN47">
        <f t="shared" si="88"/>
        <v>122.57599999999999</v>
      </c>
      <c r="AO47">
        <f t="shared" si="89"/>
        <v>121.285</v>
      </c>
      <c r="AP47">
        <f t="shared" si="90"/>
        <v>119.408</v>
      </c>
      <c r="AQ47">
        <f t="shared" si="91"/>
        <v>124.02500000000001</v>
      </c>
      <c r="AR47">
        <f t="shared" si="92"/>
        <v>123.83</v>
      </c>
      <c r="AS47">
        <f t="shared" si="93"/>
        <v>122.59</v>
      </c>
      <c r="AU47" t="str">
        <f t="shared" si="60"/>
        <v>GPC</v>
      </c>
      <c r="AV47">
        <f t="shared" si="94"/>
        <v>-1.2405927535107377E-4</v>
      </c>
      <c r="AW47">
        <f t="shared" si="95"/>
        <v>1.4902860375046086E-4</v>
      </c>
      <c r="AX47">
        <f t="shared" si="96"/>
        <v>1.5218131715020037E-4</v>
      </c>
      <c r="AY47">
        <f t="shared" si="97"/>
        <v>-3.5660368726840146E-4</v>
      </c>
      <c r="AZ47">
        <f t="shared" si="98"/>
        <v>-5.4950702499269226E-5</v>
      </c>
      <c r="BA47">
        <f t="shared" si="99"/>
        <v>2.9256968405654962E-5</v>
      </c>
      <c r="BB47">
        <f t="shared" si="100"/>
        <v>1.5346809353943773E-4</v>
      </c>
      <c r="BC47">
        <f t="shared" si="101"/>
        <v>7.3622409943318042E-5</v>
      </c>
      <c r="BD47">
        <f t="shared" si="102"/>
        <v>-1.808120655046539E-4</v>
      </c>
      <c r="BE47">
        <f t="shared" si="103"/>
        <v>-5.8802172128560066E-5</v>
      </c>
      <c r="BF47">
        <f t="shared" si="104"/>
        <v>0</v>
      </c>
      <c r="BG47">
        <f t="shared" si="105"/>
        <v>-2.5779866773586552E-4</v>
      </c>
      <c r="BH47">
        <f t="shared" si="106"/>
        <v>-3.8425805189724779E-4</v>
      </c>
      <c r="BI47">
        <f t="shared" si="107"/>
        <v>1.6993109527159271E-4</v>
      </c>
      <c r="BJ47">
        <f t="shared" si="108"/>
        <v>2.1517742553794303E-4</v>
      </c>
      <c r="BK47">
        <f t="shared" si="109"/>
        <v>-1.0532241221772589E-4</v>
      </c>
      <c r="BL47">
        <f t="shared" si="110"/>
        <v>-1.5475945088015792E-4</v>
      </c>
      <c r="BM47">
        <f t="shared" si="111"/>
        <v>3.866575103845642E-4</v>
      </c>
      <c r="BN47">
        <f t="shared" si="112"/>
        <v>-1.5722636565209222E-5</v>
      </c>
      <c r="BO47">
        <f t="shared" si="113"/>
        <v>-1.0013728498748243E-4</v>
      </c>
      <c r="BQ47" t="s">
        <v>45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62"/>
        <v>-4.8878888975094917E-2</v>
      </c>
      <c r="BZ47">
        <f t="shared" si="63"/>
        <v>40</v>
      </c>
      <c r="CA47">
        <f t="shared" si="64"/>
        <v>2</v>
      </c>
      <c r="CB47">
        <f t="shared" si="65"/>
        <v>0.11999999999999997</v>
      </c>
      <c r="CC47">
        <f t="shared" si="66"/>
        <v>0</v>
      </c>
      <c r="CD47">
        <f t="shared" si="67"/>
        <v>1</v>
      </c>
      <c r="CE47">
        <f t="shared" si="68"/>
        <v>0</v>
      </c>
      <c r="CF47">
        <f t="shared" si="69"/>
        <v>0</v>
      </c>
      <c r="CG47">
        <f t="shared" si="70"/>
        <v>0</v>
      </c>
      <c r="CI47">
        <f t="shared" si="71"/>
        <v>0</v>
      </c>
      <c r="CJ47">
        <f t="shared" si="72"/>
        <v>1</v>
      </c>
      <c r="CK47">
        <f t="shared" si="72"/>
        <v>1</v>
      </c>
      <c r="CL47">
        <f t="shared" si="72"/>
        <v>1</v>
      </c>
      <c r="CM47">
        <f t="shared" si="72"/>
        <v>1</v>
      </c>
      <c r="CN47">
        <f t="shared" si="57"/>
        <v>0.2</v>
      </c>
      <c r="CO47">
        <f t="shared" si="114"/>
        <v>0.4</v>
      </c>
      <c r="CP47">
        <f t="shared" si="114"/>
        <v>0.60000000000000009</v>
      </c>
      <c r="CQ47">
        <f t="shared" si="114"/>
        <v>0.8</v>
      </c>
      <c r="CR47">
        <f t="shared" si="114"/>
        <v>1</v>
      </c>
    </row>
    <row r="48" spans="1:96" x14ac:dyDescent="0.25">
      <c r="A48" t="s">
        <v>46</v>
      </c>
      <c r="B48">
        <f>VLOOKUP(CONCATENATE($A48,"_",B$4),assets_m6!$A:$D,4,FALSE)</f>
        <v>19.670000000000002</v>
      </c>
      <c r="C48">
        <f>VLOOKUP(CONCATENATE($A48,"_",C$4),assets_m6!$A:$D,4,FALSE)</f>
        <v>19.63</v>
      </c>
      <c r="D48">
        <f>VLOOKUP(CONCATENATE($A48,"_",D$4),assets_m6!$A:$D,4,FALSE)</f>
        <v>19.41</v>
      </c>
      <c r="E48">
        <f>VLOOKUP(CONCATENATE($A48,"_",E$4),assets_m6!$A:$D,4,FALSE)</f>
        <v>19.63</v>
      </c>
      <c r="F48">
        <f>VLOOKUP(CONCATENATE($A48,"_",F$4),assets_m6!$A:$D,4,FALSE)</f>
        <v>19.5</v>
      </c>
      <c r="G48">
        <f>VLOOKUP(CONCATENATE($A48,"_",G$4),assets_m6!$A:$D,4,FALSE)</f>
        <v>19.93</v>
      </c>
      <c r="H48">
        <f>VLOOKUP(CONCATENATE($A48,"_",H$4),assets_m6!$A:$D,4,FALSE)</f>
        <v>20.059999999999999</v>
      </c>
      <c r="I48">
        <f>VLOOKUP(CONCATENATE($A48,"_",I$4),assets_m6!$A:$D,4,FALSE)</f>
        <v>19.7</v>
      </c>
      <c r="J48">
        <f>VLOOKUP(CONCATENATE($A48,"_",J$4),assets_m6!$A:$D,4,FALSE)</f>
        <v>19.63</v>
      </c>
      <c r="K48">
        <f>VLOOKUP(CONCATENATE($A48,"_",K$4),assets_m6!$A:$D,4,FALSE)</f>
        <v>19.77</v>
      </c>
      <c r="L48">
        <f>VLOOKUP(CONCATENATE($A48,"_",L$4),assets_m6!$A:$D,4,FALSE)</f>
        <v>19.84</v>
      </c>
      <c r="M48" t="e">
        <f>VLOOKUP(CONCATENATE($A48,"_",M$4),assets_m6!$A:$D,4,FALSE)</f>
        <v>#N/A</v>
      </c>
      <c r="N48">
        <f>VLOOKUP(CONCATENATE($A48,"_",N$4),assets_m6!$A:$D,4,FALSE)</f>
        <v>20.170000000000002</v>
      </c>
      <c r="O48">
        <f>VLOOKUP(CONCATENATE($A48,"_",O$4),assets_m6!$A:$D,4,FALSE)</f>
        <v>20.28</v>
      </c>
      <c r="P48">
        <f>VLOOKUP(CONCATENATE($A48,"_",P$4),assets_m6!$A:$D,4,FALSE)</f>
        <v>20.58</v>
      </c>
      <c r="Q48">
        <f>VLOOKUP(CONCATENATE($A48,"_",Q$4),assets_m6!$A:$D,4,FALSE)</f>
        <v>20.23</v>
      </c>
      <c r="R48">
        <f>VLOOKUP(CONCATENATE($A48,"_",R$4),assets_m6!$A:$D,4,FALSE)</f>
        <v>20.81</v>
      </c>
      <c r="S48">
        <f>VLOOKUP(CONCATENATE($A48,"_",S$4),assets_m6!$A:$D,4,FALSE)</f>
        <v>22.07</v>
      </c>
      <c r="T48">
        <f>VLOOKUP(CONCATENATE($A48,"_",T$4),assets_m6!$A:$D,4,FALSE)</f>
        <v>23.19</v>
      </c>
      <c r="U48">
        <f>VLOOKUP(CONCATENATE($A48,"_",U$4),assets_m6!$A:$D,4,FALSE)</f>
        <v>23.23</v>
      </c>
      <c r="V48">
        <f>VLOOKUP(CONCATENATE($A48,"_",V$4),assets_m6!$A:$D,4,FALSE)</f>
        <v>24.26</v>
      </c>
      <c r="X48" t="str">
        <f t="shared" si="59"/>
        <v>GSG</v>
      </c>
      <c r="Y48">
        <f t="shared" si="73"/>
        <v>19.670000000000002</v>
      </c>
      <c r="Z48">
        <f t="shared" si="74"/>
        <v>19.63</v>
      </c>
      <c r="AA48">
        <f t="shared" si="75"/>
        <v>19.41</v>
      </c>
      <c r="AB48">
        <f t="shared" si="76"/>
        <v>19.63</v>
      </c>
      <c r="AC48">
        <f t="shared" si="77"/>
        <v>19.5</v>
      </c>
      <c r="AD48">
        <f t="shared" si="78"/>
        <v>19.93</v>
      </c>
      <c r="AE48">
        <f t="shared" si="79"/>
        <v>20.059999999999999</v>
      </c>
      <c r="AF48">
        <f t="shared" si="80"/>
        <v>19.7</v>
      </c>
      <c r="AG48">
        <f t="shared" si="81"/>
        <v>19.63</v>
      </c>
      <c r="AH48">
        <f t="shared" si="82"/>
        <v>19.77</v>
      </c>
      <c r="AI48">
        <f t="shared" si="83"/>
        <v>19.84</v>
      </c>
      <c r="AJ48">
        <f t="shared" si="84"/>
        <v>19.84</v>
      </c>
      <c r="AK48">
        <f t="shared" si="85"/>
        <v>20.170000000000002</v>
      </c>
      <c r="AL48">
        <f t="shared" si="86"/>
        <v>20.28</v>
      </c>
      <c r="AM48">
        <f t="shared" si="87"/>
        <v>20.58</v>
      </c>
      <c r="AN48">
        <f t="shared" si="88"/>
        <v>20.23</v>
      </c>
      <c r="AO48">
        <f t="shared" si="89"/>
        <v>20.81</v>
      </c>
      <c r="AP48">
        <f t="shared" si="90"/>
        <v>22.07</v>
      </c>
      <c r="AQ48">
        <f t="shared" si="91"/>
        <v>23.19</v>
      </c>
      <c r="AR48">
        <f t="shared" si="92"/>
        <v>23.23</v>
      </c>
      <c r="AS48">
        <f t="shared" si="93"/>
        <v>24.26</v>
      </c>
      <c r="AU48" t="str">
        <f t="shared" si="60"/>
        <v>GSG</v>
      </c>
      <c r="AV48">
        <f t="shared" si="94"/>
        <v>-2.0335536349772597E-5</v>
      </c>
      <c r="AW48">
        <f t="shared" si="95"/>
        <v>-1.1207335710646913E-4</v>
      </c>
      <c r="AX48">
        <f t="shared" si="96"/>
        <v>1.1334363730036007E-4</v>
      </c>
      <c r="AY48">
        <f t="shared" si="97"/>
        <v>-6.6225165562913406E-5</v>
      </c>
      <c r="AZ48">
        <f t="shared" si="98"/>
        <v>2.2051282051282039E-4</v>
      </c>
      <c r="BA48">
        <f t="shared" si="99"/>
        <v>6.5228299046662832E-5</v>
      </c>
      <c r="BB48">
        <f t="shared" si="100"/>
        <v>-1.7946161515453612E-4</v>
      </c>
      <c r="BC48">
        <f t="shared" si="101"/>
        <v>-3.5532994923858013E-5</v>
      </c>
      <c r="BD48">
        <f t="shared" si="102"/>
        <v>7.1319409067753723E-5</v>
      </c>
      <c r="BE48">
        <f t="shared" si="103"/>
        <v>3.5407182599898982E-5</v>
      </c>
      <c r="BF48">
        <f t="shared" si="104"/>
        <v>0</v>
      </c>
      <c r="BG48">
        <f t="shared" si="105"/>
        <v>1.6633064516129127E-4</v>
      </c>
      <c r="BH48">
        <f t="shared" si="106"/>
        <v>5.4536440257808346E-5</v>
      </c>
      <c r="BI48">
        <f t="shared" si="107"/>
        <v>1.4792899408283883E-4</v>
      </c>
      <c r="BJ48">
        <f t="shared" si="108"/>
        <v>-1.7006802721088334E-4</v>
      </c>
      <c r="BK48">
        <f t="shared" si="109"/>
        <v>2.8670291646070106E-4</v>
      </c>
      <c r="BL48">
        <f t="shared" si="110"/>
        <v>6.0547813551177401E-4</v>
      </c>
      <c r="BM48">
        <f t="shared" si="111"/>
        <v>5.0747621205256049E-4</v>
      </c>
      <c r="BN48">
        <f t="shared" si="112"/>
        <v>1.7248814144027231E-5</v>
      </c>
      <c r="BO48">
        <f t="shared" si="113"/>
        <v>4.433921653034874E-4</v>
      </c>
      <c r="BQ48" t="s">
        <v>46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62"/>
        <v>0.23335027961362478</v>
      </c>
      <c r="BZ48">
        <f t="shared" si="63"/>
        <v>98</v>
      </c>
      <c r="CA48">
        <f t="shared" si="64"/>
        <v>5</v>
      </c>
      <c r="CB48">
        <f t="shared" si="65"/>
        <v>0.24000000000000005</v>
      </c>
      <c r="CC48">
        <f t="shared" si="66"/>
        <v>0</v>
      </c>
      <c r="CD48">
        <f t="shared" si="67"/>
        <v>0</v>
      </c>
      <c r="CE48">
        <f t="shared" si="68"/>
        <v>0</v>
      </c>
      <c r="CF48">
        <f t="shared" si="69"/>
        <v>0</v>
      </c>
      <c r="CG48">
        <f t="shared" si="70"/>
        <v>1</v>
      </c>
      <c r="CI48">
        <f t="shared" si="71"/>
        <v>0</v>
      </c>
      <c r="CJ48">
        <f t="shared" si="72"/>
        <v>0</v>
      </c>
      <c r="CK48">
        <f t="shared" si="72"/>
        <v>0</v>
      </c>
      <c r="CL48">
        <f t="shared" si="72"/>
        <v>0</v>
      </c>
      <c r="CM48">
        <f t="shared" si="72"/>
        <v>1</v>
      </c>
      <c r="CN48">
        <f t="shared" si="57"/>
        <v>0.2</v>
      </c>
      <c r="CO48">
        <f t="shared" si="114"/>
        <v>0.4</v>
      </c>
      <c r="CP48">
        <f t="shared" si="114"/>
        <v>0.60000000000000009</v>
      </c>
      <c r="CQ48">
        <f t="shared" si="114"/>
        <v>0.8</v>
      </c>
      <c r="CR48">
        <f t="shared" si="114"/>
        <v>1</v>
      </c>
    </row>
    <row r="49" spans="1:96" x14ac:dyDescent="0.25">
      <c r="A49" t="s">
        <v>47</v>
      </c>
      <c r="B49">
        <f>VLOOKUP(CONCATENATE($A49,"_",B$4),assets_m6!$A:$D,4,FALSE)</f>
        <v>70.135999999999996</v>
      </c>
      <c r="C49">
        <f>VLOOKUP(CONCATENATE($A49,"_",C$4),assets_m6!$A:$D,4,FALSE)</f>
        <v>69.847999999999999</v>
      </c>
      <c r="D49">
        <f>VLOOKUP(CONCATENATE($A49,"_",D$4),assets_m6!$A:$D,4,FALSE)</f>
        <v>72.364000000000004</v>
      </c>
      <c r="E49">
        <f>VLOOKUP(CONCATENATE($A49,"_",E$4),assets_m6!$A:$D,4,FALSE)</f>
        <v>72.623000000000005</v>
      </c>
      <c r="F49">
        <f>VLOOKUP(CONCATENATE($A49,"_",F$4),assets_m6!$A:$D,4,FALSE)</f>
        <v>72.563000000000002</v>
      </c>
      <c r="G49">
        <f>VLOOKUP(CONCATENATE($A49,"_",G$4),assets_m6!$A:$D,4,FALSE)</f>
        <v>71.150999999999996</v>
      </c>
      <c r="H49">
        <f>VLOOKUP(CONCATENATE($A49,"_",H$4),assets_m6!$A:$D,4,FALSE)</f>
        <v>69.281000000000006</v>
      </c>
      <c r="I49">
        <f>VLOOKUP(CONCATENATE($A49,"_",I$4),assets_m6!$A:$D,4,FALSE)</f>
        <v>70.623999999999995</v>
      </c>
      <c r="J49">
        <f>VLOOKUP(CONCATENATE($A49,"_",J$4),assets_m6!$A:$D,4,FALSE)</f>
        <v>70.831999999999994</v>
      </c>
      <c r="K49">
        <f>VLOOKUP(CONCATENATE($A49,"_",K$4),assets_m6!$A:$D,4,FALSE)</f>
        <v>70.236000000000004</v>
      </c>
      <c r="L49">
        <f>VLOOKUP(CONCATENATE($A49,"_",L$4),assets_m6!$A:$D,4,FALSE)</f>
        <v>70.146000000000001</v>
      </c>
      <c r="M49" t="e">
        <f>VLOOKUP(CONCATENATE($A49,"_",M$4),assets_m6!$A:$D,4,FALSE)</f>
        <v>#N/A</v>
      </c>
      <c r="N49">
        <f>VLOOKUP(CONCATENATE($A49,"_",N$4),assets_m6!$A:$D,4,FALSE)</f>
        <v>69.927000000000007</v>
      </c>
      <c r="O49">
        <f>VLOOKUP(CONCATENATE($A49,"_",O$4),assets_m6!$A:$D,4,FALSE)</f>
        <v>69.031999999999996</v>
      </c>
      <c r="P49">
        <f>VLOOKUP(CONCATENATE($A49,"_",P$4),assets_m6!$A:$D,4,FALSE)</f>
        <v>67.113</v>
      </c>
      <c r="Q49">
        <f>VLOOKUP(CONCATENATE($A49,"_",Q$4),assets_m6!$A:$D,4,FALSE)</f>
        <v>70.355000000000004</v>
      </c>
      <c r="R49">
        <f>VLOOKUP(CONCATENATE($A49,"_",R$4),assets_m6!$A:$D,4,FALSE)</f>
        <v>69.48</v>
      </c>
      <c r="S49">
        <f>VLOOKUP(CONCATENATE($A49,"_",S$4),assets_m6!$A:$D,4,FALSE)</f>
        <v>66.489999999999995</v>
      </c>
      <c r="T49">
        <f>VLOOKUP(CONCATENATE($A49,"_",T$4),assets_m6!$A:$D,4,FALSE)</f>
        <v>69.180000000000007</v>
      </c>
      <c r="U49">
        <f>VLOOKUP(CONCATENATE($A49,"_",U$4),assets_m6!$A:$D,4,FALSE)</f>
        <v>69.27</v>
      </c>
      <c r="V49">
        <f>VLOOKUP(CONCATENATE($A49,"_",V$4),assets_m6!$A:$D,4,FALSE)</f>
        <v>67.47</v>
      </c>
      <c r="X49" t="str">
        <f t="shared" si="59"/>
        <v>HIG</v>
      </c>
      <c r="Y49">
        <f t="shared" si="73"/>
        <v>70.135999999999996</v>
      </c>
      <c r="Z49">
        <f t="shared" si="74"/>
        <v>69.847999999999999</v>
      </c>
      <c r="AA49">
        <f t="shared" si="75"/>
        <v>72.364000000000004</v>
      </c>
      <c r="AB49">
        <f t="shared" si="76"/>
        <v>72.623000000000005</v>
      </c>
      <c r="AC49">
        <f t="shared" si="77"/>
        <v>72.563000000000002</v>
      </c>
      <c r="AD49">
        <f t="shared" si="78"/>
        <v>71.150999999999996</v>
      </c>
      <c r="AE49">
        <f t="shared" si="79"/>
        <v>69.281000000000006</v>
      </c>
      <c r="AF49">
        <f t="shared" si="80"/>
        <v>70.623999999999995</v>
      </c>
      <c r="AG49">
        <f t="shared" si="81"/>
        <v>70.831999999999994</v>
      </c>
      <c r="AH49">
        <f t="shared" si="82"/>
        <v>70.236000000000004</v>
      </c>
      <c r="AI49">
        <f t="shared" si="83"/>
        <v>70.146000000000001</v>
      </c>
      <c r="AJ49">
        <f t="shared" si="84"/>
        <v>70.146000000000001</v>
      </c>
      <c r="AK49">
        <f t="shared" si="85"/>
        <v>69.927000000000007</v>
      </c>
      <c r="AL49">
        <f t="shared" si="86"/>
        <v>69.031999999999996</v>
      </c>
      <c r="AM49">
        <f t="shared" si="87"/>
        <v>67.113</v>
      </c>
      <c r="AN49">
        <f t="shared" si="88"/>
        <v>70.355000000000004</v>
      </c>
      <c r="AO49">
        <f t="shared" si="89"/>
        <v>69.48</v>
      </c>
      <c r="AP49">
        <f t="shared" si="90"/>
        <v>66.489999999999995</v>
      </c>
      <c r="AQ49">
        <f t="shared" si="91"/>
        <v>69.180000000000007</v>
      </c>
      <c r="AR49">
        <f t="shared" si="92"/>
        <v>69.27</v>
      </c>
      <c r="AS49">
        <f t="shared" si="93"/>
        <v>67.47</v>
      </c>
      <c r="AU49" t="str">
        <f t="shared" si="60"/>
        <v>HIG</v>
      </c>
      <c r="AV49">
        <f t="shared" si="94"/>
        <v>-4.1063077449526172E-5</v>
      </c>
      <c r="AW49">
        <f t="shared" si="95"/>
        <v>3.6021074332837094E-4</v>
      </c>
      <c r="AX49">
        <f t="shared" si="96"/>
        <v>3.5791277430766724E-5</v>
      </c>
      <c r="AY49">
        <f t="shared" si="97"/>
        <v>-8.2618454208724882E-6</v>
      </c>
      <c r="AZ49">
        <f t="shared" si="98"/>
        <v>-1.9458952909885287E-4</v>
      </c>
      <c r="BA49">
        <f t="shared" si="99"/>
        <v>-2.62821323663756E-4</v>
      </c>
      <c r="BB49">
        <f t="shared" si="100"/>
        <v>1.938482412205351E-4</v>
      </c>
      <c r="BC49">
        <f t="shared" si="101"/>
        <v>2.9451744449478709E-5</v>
      </c>
      <c r="BD49">
        <f t="shared" si="102"/>
        <v>-8.4142760334310685E-5</v>
      </c>
      <c r="BE49">
        <f t="shared" si="103"/>
        <v>-1.2813941568426933E-5</v>
      </c>
      <c r="BF49">
        <f t="shared" si="104"/>
        <v>0</v>
      </c>
      <c r="BG49">
        <f t="shared" si="105"/>
        <v>-3.122059704045763E-5</v>
      </c>
      <c r="BH49">
        <f t="shared" si="106"/>
        <v>-1.2799061878816624E-4</v>
      </c>
      <c r="BI49">
        <f t="shared" si="107"/>
        <v>-2.7798702051222581E-4</v>
      </c>
      <c r="BJ49">
        <f t="shared" si="108"/>
        <v>4.8306587397374648E-4</v>
      </c>
      <c r="BK49">
        <f t="shared" si="109"/>
        <v>-1.2436927013005473E-4</v>
      </c>
      <c r="BL49">
        <f t="shared" si="110"/>
        <v>-4.3033966609096273E-4</v>
      </c>
      <c r="BM49">
        <f t="shared" si="111"/>
        <v>4.0457211610768717E-4</v>
      </c>
      <c r="BN49">
        <f t="shared" si="112"/>
        <v>1.300954032957346E-5</v>
      </c>
      <c r="BO49">
        <f t="shared" si="113"/>
        <v>-2.5985275010827159E-4</v>
      </c>
      <c r="BQ49" t="s">
        <v>47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62"/>
        <v>-3.8011862666818712E-2</v>
      </c>
      <c r="BZ49">
        <f t="shared" si="63"/>
        <v>45</v>
      </c>
      <c r="CA49">
        <f t="shared" si="64"/>
        <v>3</v>
      </c>
      <c r="CB49">
        <f t="shared" si="65"/>
        <v>7.9999999999999988E-2</v>
      </c>
      <c r="CC49">
        <f t="shared" si="66"/>
        <v>0</v>
      </c>
      <c r="CD49">
        <f t="shared" si="67"/>
        <v>0</v>
      </c>
      <c r="CE49">
        <f t="shared" si="68"/>
        <v>1</v>
      </c>
      <c r="CF49">
        <f t="shared" si="69"/>
        <v>0</v>
      </c>
      <c r="CG49">
        <f t="shared" si="70"/>
        <v>0</v>
      </c>
      <c r="CI49">
        <f t="shared" si="71"/>
        <v>0</v>
      </c>
      <c r="CJ49">
        <f t="shared" si="72"/>
        <v>0</v>
      </c>
      <c r="CK49">
        <f t="shared" si="72"/>
        <v>1</v>
      </c>
      <c r="CL49">
        <f t="shared" si="72"/>
        <v>1</v>
      </c>
      <c r="CM49">
        <f t="shared" si="72"/>
        <v>1</v>
      </c>
      <c r="CN49">
        <f t="shared" si="57"/>
        <v>0.2</v>
      </c>
      <c r="CO49">
        <f t="shared" si="114"/>
        <v>0.4</v>
      </c>
      <c r="CP49">
        <f t="shared" si="114"/>
        <v>0.60000000000000009</v>
      </c>
      <c r="CQ49">
        <f t="shared" si="114"/>
        <v>0.8</v>
      </c>
      <c r="CR49">
        <f t="shared" si="114"/>
        <v>1</v>
      </c>
    </row>
    <row r="50" spans="1:96" x14ac:dyDescent="0.25">
      <c r="A50" t="s">
        <v>48</v>
      </c>
      <c r="B50">
        <f>VLOOKUP(CONCATENATE($A50,"_",B$4),assets_m6!$A:$D,4,FALSE)</f>
        <v>5.3650000000000002</v>
      </c>
      <c r="C50">
        <f>VLOOKUP(CONCATENATE($A50,"_",C$4),assets_m6!$A:$D,4,FALSE)</f>
        <v>5.3319999999999999</v>
      </c>
      <c r="D50">
        <f>VLOOKUP(CONCATENATE($A50,"_",D$4),assets_m6!$A:$D,4,FALSE)</f>
        <v>5.3520000000000003</v>
      </c>
      <c r="E50">
        <f>VLOOKUP(CONCATENATE($A50,"_",E$4),assets_m6!$A:$D,4,FALSE)</f>
        <v>5.3780000000000001</v>
      </c>
      <c r="F50">
        <f>VLOOKUP(CONCATENATE($A50,"_",F$4),assets_m6!$A:$D,4,FALSE)</f>
        <v>5.3659999999999997</v>
      </c>
      <c r="G50">
        <f>VLOOKUP(CONCATENATE($A50,"_",G$4),assets_m6!$A:$D,4,FALSE)</f>
        <v>5.3570000000000002</v>
      </c>
      <c r="H50">
        <f>VLOOKUP(CONCATENATE($A50,"_",H$4),assets_m6!$A:$D,4,FALSE)</f>
        <v>5.3449999999999998</v>
      </c>
      <c r="I50">
        <f>VLOOKUP(CONCATENATE($A50,"_",I$4),assets_m6!$A:$D,4,FALSE)</f>
        <v>5.351</v>
      </c>
      <c r="J50">
        <f>VLOOKUP(CONCATENATE($A50,"_",J$4),assets_m6!$A:$D,4,FALSE)</f>
        <v>5.367</v>
      </c>
      <c r="K50">
        <f>VLOOKUP(CONCATENATE($A50,"_",K$4),assets_m6!$A:$D,4,FALSE)</f>
        <v>5.3490000000000002</v>
      </c>
      <c r="L50">
        <f>VLOOKUP(CONCATENATE($A50,"_",L$4),assets_m6!$A:$D,4,FALSE)</f>
        <v>5.3310000000000004</v>
      </c>
      <c r="M50">
        <f>VLOOKUP(CONCATENATE($A50,"_",M$4),assets_m6!$A:$D,4,FALSE)</f>
        <v>5.3220000000000001</v>
      </c>
      <c r="N50">
        <f>VLOOKUP(CONCATENATE($A50,"_",N$4),assets_m6!$A:$D,4,FALSE)</f>
        <v>5.3380000000000001</v>
      </c>
      <c r="O50">
        <f>VLOOKUP(CONCATENATE($A50,"_",O$4),assets_m6!$A:$D,4,FALSE)</f>
        <v>5.3230000000000004</v>
      </c>
      <c r="P50">
        <f>VLOOKUP(CONCATENATE($A50,"_",P$4),assets_m6!$A:$D,4,FALSE)</f>
        <v>5.2939999999999996</v>
      </c>
      <c r="Q50">
        <f>VLOOKUP(CONCATENATE($A50,"_",Q$4),assets_m6!$A:$D,4,FALSE)</f>
        <v>5.35</v>
      </c>
      <c r="R50">
        <f>VLOOKUP(CONCATENATE($A50,"_",R$4),assets_m6!$A:$D,4,FALSE)</f>
        <v>5.3159999999999998</v>
      </c>
      <c r="S50">
        <f>VLOOKUP(CONCATENATE($A50,"_",S$4),assets_m6!$A:$D,4,FALSE)</f>
        <v>5.3010000000000002</v>
      </c>
      <c r="T50">
        <f>VLOOKUP(CONCATENATE($A50,"_",T$4),assets_m6!$A:$D,4,FALSE)</f>
        <v>5.3170000000000002</v>
      </c>
      <c r="U50">
        <f>VLOOKUP(CONCATENATE($A50,"_",U$4),assets_m6!$A:$D,4,FALSE)</f>
        <v>5.2969999999999997</v>
      </c>
      <c r="V50">
        <f>VLOOKUP(CONCATENATE($A50,"_",V$4),assets_m6!$A:$D,4,FALSE)</f>
        <v>5.2519999999999998</v>
      </c>
      <c r="X50" t="str">
        <f t="shared" si="59"/>
        <v>HIGH.L</v>
      </c>
      <c r="Y50">
        <f t="shared" si="73"/>
        <v>5.3650000000000002</v>
      </c>
      <c r="Z50">
        <f t="shared" si="74"/>
        <v>5.3319999999999999</v>
      </c>
      <c r="AA50">
        <f t="shared" si="75"/>
        <v>5.3520000000000003</v>
      </c>
      <c r="AB50">
        <f t="shared" si="76"/>
        <v>5.3780000000000001</v>
      </c>
      <c r="AC50">
        <f t="shared" si="77"/>
        <v>5.3659999999999997</v>
      </c>
      <c r="AD50">
        <f t="shared" si="78"/>
        <v>5.3570000000000002</v>
      </c>
      <c r="AE50">
        <f t="shared" si="79"/>
        <v>5.3449999999999998</v>
      </c>
      <c r="AF50">
        <f t="shared" si="80"/>
        <v>5.351</v>
      </c>
      <c r="AG50">
        <f t="shared" si="81"/>
        <v>5.367</v>
      </c>
      <c r="AH50">
        <f t="shared" si="82"/>
        <v>5.3490000000000002</v>
      </c>
      <c r="AI50">
        <f t="shared" si="83"/>
        <v>5.3310000000000004</v>
      </c>
      <c r="AJ50">
        <f t="shared" si="84"/>
        <v>5.3220000000000001</v>
      </c>
      <c r="AK50">
        <f t="shared" si="85"/>
        <v>5.3380000000000001</v>
      </c>
      <c r="AL50">
        <f t="shared" si="86"/>
        <v>5.3230000000000004</v>
      </c>
      <c r="AM50">
        <f t="shared" si="87"/>
        <v>5.2939999999999996</v>
      </c>
      <c r="AN50">
        <f t="shared" si="88"/>
        <v>5.35</v>
      </c>
      <c r="AO50">
        <f t="shared" si="89"/>
        <v>5.3159999999999998</v>
      </c>
      <c r="AP50">
        <f t="shared" si="90"/>
        <v>5.3010000000000002</v>
      </c>
      <c r="AQ50">
        <f t="shared" si="91"/>
        <v>5.3170000000000002</v>
      </c>
      <c r="AR50">
        <f t="shared" si="92"/>
        <v>5.2969999999999997</v>
      </c>
      <c r="AS50">
        <f t="shared" si="93"/>
        <v>5.2519999999999998</v>
      </c>
      <c r="AU50" t="str">
        <f t="shared" si="60"/>
        <v>HIGH.L</v>
      </c>
      <c r="AV50">
        <f t="shared" si="94"/>
        <v>-6.1509785647717358E-5</v>
      </c>
      <c r="AW50">
        <f t="shared" si="95"/>
        <v>3.7509377344336953E-5</v>
      </c>
      <c r="AX50">
        <f t="shared" si="96"/>
        <v>4.8579970104633408E-5</v>
      </c>
      <c r="AY50">
        <f t="shared" si="97"/>
        <v>-2.2313127556713379E-5</v>
      </c>
      <c r="AZ50">
        <f t="shared" si="98"/>
        <v>-1.6772269847184966E-5</v>
      </c>
      <c r="BA50">
        <f t="shared" si="99"/>
        <v>-2.2400597349263497E-5</v>
      </c>
      <c r="BB50">
        <f t="shared" si="100"/>
        <v>1.1225444340505572E-5</v>
      </c>
      <c r="BC50">
        <f t="shared" si="101"/>
        <v>2.9900953092879865E-5</v>
      </c>
      <c r="BD50">
        <f t="shared" si="102"/>
        <v>-3.353828954723271E-5</v>
      </c>
      <c r="BE50">
        <f t="shared" si="103"/>
        <v>-3.3651149747615993E-5</v>
      </c>
      <c r="BF50">
        <f t="shared" si="104"/>
        <v>-1.6882386043894841E-5</v>
      </c>
      <c r="BG50">
        <f t="shared" si="105"/>
        <v>3.0063885757234151E-5</v>
      </c>
      <c r="BH50">
        <f t="shared" si="106"/>
        <v>-2.8100412139377448E-5</v>
      </c>
      <c r="BI50">
        <f t="shared" si="107"/>
        <v>-5.4480556077401465E-5</v>
      </c>
      <c r="BJ50">
        <f t="shared" si="108"/>
        <v>1.0578012844729893E-4</v>
      </c>
      <c r="BK50">
        <f t="shared" si="109"/>
        <v>-6.3551401869158517E-5</v>
      </c>
      <c r="BL50">
        <f t="shared" si="110"/>
        <v>-2.8216704288938454E-5</v>
      </c>
      <c r="BM50">
        <f t="shared" si="111"/>
        <v>3.01829843425769E-5</v>
      </c>
      <c r="BN50">
        <f t="shared" si="112"/>
        <v>-3.7615196539402786E-5</v>
      </c>
      <c r="BO50">
        <f t="shared" si="113"/>
        <v>-8.4953747404190917E-5</v>
      </c>
      <c r="BQ50" t="s">
        <v>48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62"/>
        <v>-2.1062441752097004E-2</v>
      </c>
      <c r="BZ50">
        <f t="shared" si="63"/>
        <v>52</v>
      </c>
      <c r="CA50">
        <f t="shared" si="64"/>
        <v>3</v>
      </c>
      <c r="CB50">
        <f t="shared" si="65"/>
        <v>7.9999999999999988E-2</v>
      </c>
      <c r="CC50">
        <f t="shared" si="66"/>
        <v>0</v>
      </c>
      <c r="CD50">
        <f t="shared" si="67"/>
        <v>0</v>
      </c>
      <c r="CE50">
        <f t="shared" si="68"/>
        <v>1</v>
      </c>
      <c r="CF50">
        <f t="shared" si="69"/>
        <v>0</v>
      </c>
      <c r="CG50">
        <f t="shared" si="70"/>
        <v>0</v>
      </c>
      <c r="CI50">
        <f t="shared" si="71"/>
        <v>0</v>
      </c>
      <c r="CJ50">
        <f t="shared" si="72"/>
        <v>0</v>
      </c>
      <c r="CK50">
        <f t="shared" si="72"/>
        <v>1</v>
      </c>
      <c r="CL50">
        <f t="shared" si="72"/>
        <v>1</v>
      </c>
      <c r="CM50">
        <f t="shared" si="72"/>
        <v>1</v>
      </c>
      <c r="CN50">
        <f t="shared" si="57"/>
        <v>0.2</v>
      </c>
      <c r="CO50">
        <f t="shared" si="114"/>
        <v>0.4</v>
      </c>
      <c r="CP50">
        <f t="shared" si="114"/>
        <v>0.60000000000000009</v>
      </c>
      <c r="CQ50">
        <f t="shared" si="114"/>
        <v>0.8</v>
      </c>
      <c r="CR50">
        <f t="shared" si="114"/>
        <v>1</v>
      </c>
    </row>
    <row r="51" spans="1:96" x14ac:dyDescent="0.25">
      <c r="A51" t="s">
        <v>49</v>
      </c>
      <c r="B51">
        <f>VLOOKUP(CONCATENATE($A51,"_",B$4),assets_m6!$A:$D,4,FALSE)</f>
        <v>17.46</v>
      </c>
      <c r="C51">
        <f>VLOOKUP(CONCATENATE($A51,"_",C$4),assets_m6!$A:$D,4,FALSE)</f>
        <v>17.84</v>
      </c>
      <c r="D51">
        <f>VLOOKUP(CONCATENATE($A51,"_",D$4),assets_m6!$A:$D,4,FALSE)</f>
        <v>18.170000000000002</v>
      </c>
      <c r="E51">
        <f>VLOOKUP(CONCATENATE($A51,"_",E$4),assets_m6!$A:$D,4,FALSE)</f>
        <v>18.45</v>
      </c>
      <c r="F51">
        <f>VLOOKUP(CONCATENATE($A51,"_",F$4),assets_m6!$A:$D,4,FALSE)</f>
        <v>18.54</v>
      </c>
      <c r="G51">
        <f>VLOOKUP(CONCATENATE($A51,"_",G$4),assets_m6!$A:$D,4,FALSE)</f>
        <v>18.059999999999999</v>
      </c>
      <c r="H51">
        <f>VLOOKUP(CONCATENATE($A51,"_",H$4),assets_m6!$A:$D,4,FALSE)</f>
        <v>17.93</v>
      </c>
      <c r="I51">
        <f>VLOOKUP(CONCATENATE($A51,"_",I$4),assets_m6!$A:$D,4,FALSE)</f>
        <v>18.72</v>
      </c>
      <c r="J51">
        <f>VLOOKUP(CONCATENATE($A51,"_",J$4),assets_m6!$A:$D,4,FALSE)</f>
        <v>19.309999999999999</v>
      </c>
      <c r="K51">
        <f>VLOOKUP(CONCATENATE($A51,"_",K$4),assets_m6!$A:$D,4,FALSE)</f>
        <v>19.3</v>
      </c>
      <c r="L51">
        <f>VLOOKUP(CONCATENATE($A51,"_",L$4),assets_m6!$A:$D,4,FALSE)</f>
        <v>19.11</v>
      </c>
      <c r="M51" t="e">
        <f>VLOOKUP(CONCATENATE($A51,"_",M$4),assets_m6!$A:$D,4,FALSE)</f>
        <v>#N/A</v>
      </c>
      <c r="N51">
        <f>VLOOKUP(CONCATENATE($A51,"_",N$4),assets_m6!$A:$D,4,FALSE)</f>
        <v>18.59</v>
      </c>
      <c r="O51">
        <f>VLOOKUP(CONCATENATE($A51,"_",O$4),assets_m6!$A:$D,4,FALSE)</f>
        <v>18.34</v>
      </c>
      <c r="P51">
        <f>VLOOKUP(CONCATENATE($A51,"_",P$4),assets_m6!$A:$D,4,FALSE)</f>
        <v>18.489999999999998</v>
      </c>
      <c r="Q51">
        <f>VLOOKUP(CONCATENATE($A51,"_",Q$4),assets_m6!$A:$D,4,FALSE)</f>
        <v>18.75</v>
      </c>
      <c r="R51">
        <f>VLOOKUP(CONCATENATE($A51,"_",R$4),assets_m6!$A:$D,4,FALSE)</f>
        <v>18.27</v>
      </c>
      <c r="S51">
        <f>VLOOKUP(CONCATENATE($A51,"_",S$4),assets_m6!$A:$D,4,FALSE)</f>
        <v>17.420000000000002</v>
      </c>
      <c r="T51">
        <f>VLOOKUP(CONCATENATE($A51,"_",T$4),assets_m6!$A:$D,4,FALSE)</f>
        <v>17.920000000000002</v>
      </c>
      <c r="U51">
        <f>VLOOKUP(CONCATENATE($A51,"_",U$4),assets_m6!$A:$D,4,FALSE)</f>
        <v>17.59</v>
      </c>
      <c r="V51">
        <f>VLOOKUP(CONCATENATE($A51,"_",V$4),assets_m6!$A:$D,4,FALSE)</f>
        <v>17.260000000000002</v>
      </c>
      <c r="X51" t="str">
        <f t="shared" si="59"/>
        <v>HST</v>
      </c>
      <c r="Y51">
        <f t="shared" si="73"/>
        <v>17.46</v>
      </c>
      <c r="Z51">
        <f t="shared" si="74"/>
        <v>17.84</v>
      </c>
      <c r="AA51">
        <f t="shared" si="75"/>
        <v>18.170000000000002</v>
      </c>
      <c r="AB51">
        <f t="shared" si="76"/>
        <v>18.45</v>
      </c>
      <c r="AC51">
        <f t="shared" si="77"/>
        <v>18.54</v>
      </c>
      <c r="AD51">
        <f t="shared" si="78"/>
        <v>18.059999999999999</v>
      </c>
      <c r="AE51">
        <f t="shared" si="79"/>
        <v>17.93</v>
      </c>
      <c r="AF51">
        <f t="shared" si="80"/>
        <v>18.72</v>
      </c>
      <c r="AG51">
        <f t="shared" si="81"/>
        <v>19.309999999999999</v>
      </c>
      <c r="AH51">
        <f t="shared" si="82"/>
        <v>19.3</v>
      </c>
      <c r="AI51">
        <f t="shared" si="83"/>
        <v>19.11</v>
      </c>
      <c r="AJ51">
        <f t="shared" si="84"/>
        <v>19.11</v>
      </c>
      <c r="AK51">
        <f t="shared" si="85"/>
        <v>18.59</v>
      </c>
      <c r="AL51">
        <f t="shared" si="86"/>
        <v>18.34</v>
      </c>
      <c r="AM51">
        <f t="shared" si="87"/>
        <v>18.489999999999998</v>
      </c>
      <c r="AN51">
        <f t="shared" si="88"/>
        <v>18.75</v>
      </c>
      <c r="AO51">
        <f t="shared" si="89"/>
        <v>18.27</v>
      </c>
      <c r="AP51">
        <f t="shared" si="90"/>
        <v>17.420000000000002</v>
      </c>
      <c r="AQ51">
        <f t="shared" si="91"/>
        <v>17.920000000000002</v>
      </c>
      <c r="AR51">
        <f t="shared" si="92"/>
        <v>17.59</v>
      </c>
      <c r="AS51">
        <f t="shared" si="93"/>
        <v>17.260000000000002</v>
      </c>
      <c r="AU51" t="str">
        <f t="shared" si="60"/>
        <v>HST</v>
      </c>
      <c r="AV51">
        <f t="shared" si="94"/>
        <v>2.1764032073310366E-4</v>
      </c>
      <c r="AW51">
        <f t="shared" si="95"/>
        <v>1.8497757847533736E-4</v>
      </c>
      <c r="AX51">
        <f t="shared" si="96"/>
        <v>1.5410016510731839E-4</v>
      </c>
      <c r="AY51">
        <f t="shared" si="97"/>
        <v>4.878048780487797E-5</v>
      </c>
      <c r="AZ51">
        <f t="shared" si="98"/>
        <v>-2.5889967637540478E-4</v>
      </c>
      <c r="BA51">
        <f t="shared" si="99"/>
        <v>-7.1982281284606328E-5</v>
      </c>
      <c r="BB51">
        <f t="shared" si="100"/>
        <v>4.4060234244283283E-4</v>
      </c>
      <c r="BC51">
        <f t="shared" si="101"/>
        <v>3.1517094017094016E-4</v>
      </c>
      <c r="BD51">
        <f t="shared" si="102"/>
        <v>-5.1786639047115547E-6</v>
      </c>
      <c r="BE51">
        <f t="shared" si="103"/>
        <v>-9.8445595854922935E-5</v>
      </c>
      <c r="BF51">
        <f t="shared" si="104"/>
        <v>0</v>
      </c>
      <c r="BG51">
        <f t="shared" si="105"/>
        <v>-2.7210884353741474E-4</v>
      </c>
      <c r="BH51">
        <f t="shared" si="106"/>
        <v>-1.3448090371167296E-4</v>
      </c>
      <c r="BI51">
        <f t="shared" si="107"/>
        <v>8.178844056706575E-5</v>
      </c>
      <c r="BJ51">
        <f t="shared" si="108"/>
        <v>1.4061654948620961E-4</v>
      </c>
      <c r="BK51">
        <f t="shared" si="109"/>
        <v>-2.5600000000000026E-4</v>
      </c>
      <c r="BL51">
        <f t="shared" si="110"/>
        <v>-4.6524356869184335E-4</v>
      </c>
      <c r="BM51">
        <f t="shared" si="111"/>
        <v>2.8702640642939146E-4</v>
      </c>
      <c r="BN51">
        <f t="shared" si="112"/>
        <v>-1.8415178571428673E-4</v>
      </c>
      <c r="BO51">
        <f t="shared" si="113"/>
        <v>-1.8760659465605361E-4</v>
      </c>
      <c r="BQ51" t="s">
        <v>49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62"/>
        <v>-1.1454753722794919E-2</v>
      </c>
      <c r="BZ51">
        <f t="shared" si="63"/>
        <v>58</v>
      </c>
      <c r="CA51">
        <f t="shared" si="64"/>
        <v>3</v>
      </c>
      <c r="CB51">
        <f t="shared" si="65"/>
        <v>7.9999999999999988E-2</v>
      </c>
      <c r="CC51">
        <f t="shared" si="66"/>
        <v>0</v>
      </c>
      <c r="CD51">
        <f t="shared" si="67"/>
        <v>0</v>
      </c>
      <c r="CE51">
        <f t="shared" si="68"/>
        <v>1</v>
      </c>
      <c r="CF51">
        <f t="shared" si="69"/>
        <v>0</v>
      </c>
      <c r="CG51">
        <f t="shared" si="70"/>
        <v>0</v>
      </c>
      <c r="CI51">
        <f t="shared" si="71"/>
        <v>0</v>
      </c>
      <c r="CJ51">
        <f t="shared" si="72"/>
        <v>0</v>
      </c>
      <c r="CK51">
        <f t="shared" si="72"/>
        <v>1</v>
      </c>
      <c r="CL51">
        <f t="shared" si="72"/>
        <v>1</v>
      </c>
      <c r="CM51">
        <f t="shared" si="72"/>
        <v>1</v>
      </c>
      <c r="CN51">
        <f t="shared" si="57"/>
        <v>0.2</v>
      </c>
      <c r="CO51">
        <f t="shared" si="114"/>
        <v>0.4</v>
      </c>
      <c r="CP51">
        <f t="shared" si="114"/>
        <v>0.60000000000000009</v>
      </c>
      <c r="CQ51">
        <f t="shared" si="114"/>
        <v>0.8</v>
      </c>
      <c r="CR51">
        <f t="shared" si="114"/>
        <v>1</v>
      </c>
    </row>
    <row r="52" spans="1:96" x14ac:dyDescent="0.25">
      <c r="A52" t="s">
        <v>50</v>
      </c>
      <c r="B52">
        <f>VLOOKUP(CONCATENATE($A52,"_",B$4),assets_m6!$A:$D,4,FALSE)</f>
        <v>83.462000000000003</v>
      </c>
      <c r="C52">
        <f>VLOOKUP(CONCATENATE($A52,"_",C$4),assets_m6!$A:$D,4,FALSE)</f>
        <v>83.402000000000001</v>
      </c>
      <c r="D52">
        <f>VLOOKUP(CONCATENATE($A52,"_",D$4),assets_m6!$A:$D,4,FALSE)</f>
        <v>83.313000000000002</v>
      </c>
      <c r="E52">
        <f>VLOOKUP(CONCATENATE($A52,"_",E$4),assets_m6!$A:$D,4,FALSE)</f>
        <v>83.751000000000005</v>
      </c>
      <c r="F52">
        <f>VLOOKUP(CONCATENATE($A52,"_",F$4),assets_m6!$A:$D,4,FALSE)</f>
        <v>82.644999999999996</v>
      </c>
      <c r="G52">
        <f>VLOOKUP(CONCATENATE($A52,"_",G$4),assets_m6!$A:$D,4,FALSE)</f>
        <v>82.355999999999995</v>
      </c>
      <c r="H52">
        <f>VLOOKUP(CONCATENATE($A52,"_",H$4),assets_m6!$A:$D,4,FALSE)</f>
        <v>82.216999999999999</v>
      </c>
      <c r="I52">
        <f>VLOOKUP(CONCATENATE($A52,"_",I$4),assets_m6!$A:$D,4,FALSE)</f>
        <v>82.355999999999995</v>
      </c>
      <c r="J52">
        <f>VLOOKUP(CONCATENATE($A52,"_",J$4),assets_m6!$A:$D,4,FALSE)</f>
        <v>82.814999999999998</v>
      </c>
      <c r="K52">
        <f>VLOOKUP(CONCATENATE($A52,"_",K$4),assets_m6!$A:$D,4,FALSE)</f>
        <v>82.465999999999994</v>
      </c>
      <c r="L52">
        <f>VLOOKUP(CONCATENATE($A52,"_",L$4),assets_m6!$A:$D,4,FALSE)</f>
        <v>82.584999999999994</v>
      </c>
      <c r="M52" t="e">
        <f>VLOOKUP(CONCATENATE($A52,"_",M$4),assets_m6!$A:$D,4,FALSE)</f>
        <v>#N/A</v>
      </c>
      <c r="N52">
        <f>VLOOKUP(CONCATENATE($A52,"_",N$4),assets_m6!$A:$D,4,FALSE)</f>
        <v>82.396000000000001</v>
      </c>
      <c r="O52">
        <f>VLOOKUP(CONCATENATE($A52,"_",O$4),assets_m6!$A:$D,4,FALSE)</f>
        <v>82.247</v>
      </c>
      <c r="P52">
        <f>VLOOKUP(CONCATENATE($A52,"_",P$4),assets_m6!$A:$D,4,FALSE)</f>
        <v>82.834000000000003</v>
      </c>
      <c r="Q52">
        <f>VLOOKUP(CONCATENATE($A52,"_",Q$4),assets_m6!$A:$D,4,FALSE)</f>
        <v>83.302999999999997</v>
      </c>
      <c r="R52">
        <f>VLOOKUP(CONCATENATE($A52,"_",R$4),assets_m6!$A:$D,4,FALSE)</f>
        <v>83.363</v>
      </c>
      <c r="S52">
        <f>VLOOKUP(CONCATENATE($A52,"_",S$4),assets_m6!$A:$D,4,FALSE)</f>
        <v>83.13</v>
      </c>
      <c r="T52">
        <f>VLOOKUP(CONCATENATE($A52,"_",T$4),assets_m6!$A:$D,4,FALSE)</f>
        <v>83.33</v>
      </c>
      <c r="U52">
        <f>VLOOKUP(CONCATENATE($A52,"_",U$4),assets_m6!$A:$D,4,FALSE)</f>
        <v>83.08</v>
      </c>
      <c r="V52">
        <f>VLOOKUP(CONCATENATE($A52,"_",V$4),assets_m6!$A:$D,4,FALSE)</f>
        <v>82.54</v>
      </c>
      <c r="X52" t="str">
        <f t="shared" si="59"/>
        <v>HYG</v>
      </c>
      <c r="Y52">
        <f t="shared" si="73"/>
        <v>83.462000000000003</v>
      </c>
      <c r="Z52">
        <f t="shared" si="74"/>
        <v>83.402000000000001</v>
      </c>
      <c r="AA52">
        <f t="shared" si="75"/>
        <v>83.313000000000002</v>
      </c>
      <c r="AB52">
        <f t="shared" si="76"/>
        <v>83.751000000000005</v>
      </c>
      <c r="AC52">
        <f t="shared" si="77"/>
        <v>82.644999999999996</v>
      </c>
      <c r="AD52">
        <f t="shared" si="78"/>
        <v>82.355999999999995</v>
      </c>
      <c r="AE52">
        <f t="shared" si="79"/>
        <v>82.216999999999999</v>
      </c>
      <c r="AF52">
        <f t="shared" si="80"/>
        <v>82.355999999999995</v>
      </c>
      <c r="AG52">
        <f t="shared" si="81"/>
        <v>82.814999999999998</v>
      </c>
      <c r="AH52">
        <f t="shared" si="82"/>
        <v>82.465999999999994</v>
      </c>
      <c r="AI52">
        <f t="shared" si="83"/>
        <v>82.584999999999994</v>
      </c>
      <c r="AJ52">
        <f t="shared" si="84"/>
        <v>82.584999999999994</v>
      </c>
      <c r="AK52">
        <f t="shared" si="85"/>
        <v>82.396000000000001</v>
      </c>
      <c r="AL52">
        <f t="shared" si="86"/>
        <v>82.247</v>
      </c>
      <c r="AM52">
        <f t="shared" si="87"/>
        <v>82.834000000000003</v>
      </c>
      <c r="AN52">
        <f t="shared" si="88"/>
        <v>83.302999999999997</v>
      </c>
      <c r="AO52">
        <f t="shared" si="89"/>
        <v>83.363</v>
      </c>
      <c r="AP52">
        <f t="shared" si="90"/>
        <v>83.13</v>
      </c>
      <c r="AQ52">
        <f t="shared" si="91"/>
        <v>83.33</v>
      </c>
      <c r="AR52">
        <f t="shared" si="92"/>
        <v>83.08</v>
      </c>
      <c r="AS52">
        <f t="shared" si="93"/>
        <v>82.54</v>
      </c>
      <c r="AU52" t="str">
        <f t="shared" si="60"/>
        <v>HYG</v>
      </c>
      <c r="AV52">
        <f t="shared" si="94"/>
        <v>-7.1889003378785881E-6</v>
      </c>
      <c r="AW52">
        <f t="shared" si="95"/>
        <v>-1.067120692549323E-5</v>
      </c>
      <c r="AX52">
        <f t="shared" si="96"/>
        <v>5.2572827769976157E-5</v>
      </c>
      <c r="AY52">
        <f t="shared" si="97"/>
        <v>-1.3205812467910935E-4</v>
      </c>
      <c r="AZ52">
        <f t="shared" si="98"/>
        <v>-3.4968842640208303E-5</v>
      </c>
      <c r="BA52">
        <f t="shared" si="99"/>
        <v>-1.6877944533488245E-5</v>
      </c>
      <c r="BB52">
        <f t="shared" si="100"/>
        <v>1.690647919529973E-5</v>
      </c>
      <c r="BC52">
        <f t="shared" si="101"/>
        <v>5.5733644178930884E-5</v>
      </c>
      <c r="BD52">
        <f t="shared" si="102"/>
        <v>-4.2142124011351058E-5</v>
      </c>
      <c r="BE52">
        <f t="shared" si="103"/>
        <v>1.443018941139376E-5</v>
      </c>
      <c r="BF52">
        <f t="shared" si="104"/>
        <v>0</v>
      </c>
      <c r="BG52">
        <f t="shared" si="105"/>
        <v>-2.2885511896832714E-5</v>
      </c>
      <c r="BH52">
        <f t="shared" si="106"/>
        <v>-1.8083402106898505E-5</v>
      </c>
      <c r="BI52">
        <f t="shared" si="107"/>
        <v>7.1370384330127947E-5</v>
      </c>
      <c r="BJ52">
        <f t="shared" si="108"/>
        <v>5.6619262621628079E-5</v>
      </c>
      <c r="BK52">
        <f t="shared" si="109"/>
        <v>7.2026217543188446E-6</v>
      </c>
      <c r="BL52">
        <f t="shared" si="110"/>
        <v>-2.7950049782277999E-5</v>
      </c>
      <c r="BM52">
        <f t="shared" si="111"/>
        <v>2.405870323589593E-5</v>
      </c>
      <c r="BN52">
        <f t="shared" si="112"/>
        <v>-3.0001200048001923E-5</v>
      </c>
      <c r="BO52">
        <f t="shared" si="113"/>
        <v>-6.4997592681751578E-5</v>
      </c>
      <c r="BQ52" t="s">
        <v>50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62"/>
        <v>-1.104694351920631E-2</v>
      </c>
      <c r="BZ52">
        <f t="shared" si="63"/>
        <v>59</v>
      </c>
      <c r="CA52">
        <f t="shared" si="64"/>
        <v>3</v>
      </c>
      <c r="CB52">
        <f t="shared" si="65"/>
        <v>7.9999999999999988E-2</v>
      </c>
      <c r="CC52">
        <f t="shared" si="66"/>
        <v>0</v>
      </c>
      <c r="CD52">
        <f t="shared" si="67"/>
        <v>0</v>
      </c>
      <c r="CE52">
        <f t="shared" si="68"/>
        <v>1</v>
      </c>
      <c r="CF52">
        <f t="shared" si="69"/>
        <v>0</v>
      </c>
      <c r="CG52">
        <f t="shared" si="70"/>
        <v>0</v>
      </c>
      <c r="CI52">
        <f t="shared" si="71"/>
        <v>0</v>
      </c>
      <c r="CJ52">
        <f t="shared" si="72"/>
        <v>0</v>
      </c>
      <c r="CK52">
        <f t="shared" si="72"/>
        <v>1</v>
      </c>
      <c r="CL52">
        <f t="shared" si="72"/>
        <v>1</v>
      </c>
      <c r="CM52">
        <f t="shared" si="72"/>
        <v>1</v>
      </c>
      <c r="CN52">
        <f t="shared" si="57"/>
        <v>0.2</v>
      </c>
      <c r="CO52">
        <f t="shared" si="114"/>
        <v>0.4</v>
      </c>
      <c r="CP52">
        <f t="shared" si="114"/>
        <v>0.60000000000000009</v>
      </c>
      <c r="CQ52">
        <f t="shared" si="114"/>
        <v>0.8</v>
      </c>
      <c r="CR52">
        <f t="shared" si="114"/>
        <v>1</v>
      </c>
    </row>
    <row r="53" spans="1:96" x14ac:dyDescent="0.25">
      <c r="A53" t="s">
        <v>51</v>
      </c>
      <c r="B53">
        <f>VLOOKUP(CONCATENATE($A53,"_",B$4),assets_m6!$A:$D,4,FALSE)</f>
        <v>34.39</v>
      </c>
      <c r="C53">
        <f>VLOOKUP(CONCATENATE($A53,"_",C$4),assets_m6!$A:$D,4,FALSE)</f>
        <v>34.659999999999997</v>
      </c>
      <c r="D53">
        <f>VLOOKUP(CONCATENATE($A53,"_",D$4),assets_m6!$A:$D,4,FALSE)</f>
        <v>34.729999999999997</v>
      </c>
      <c r="E53">
        <f>VLOOKUP(CONCATENATE($A53,"_",E$4),assets_m6!$A:$D,4,FALSE)</f>
        <v>34.869999999999997</v>
      </c>
      <c r="F53">
        <f>VLOOKUP(CONCATENATE($A53,"_",F$4),assets_m6!$A:$D,4,FALSE)</f>
        <v>34.729999999999997</v>
      </c>
      <c r="G53">
        <f>VLOOKUP(CONCATENATE($A53,"_",G$4),assets_m6!$A:$D,4,FALSE)</f>
        <v>35.409999999999997</v>
      </c>
      <c r="H53">
        <f>VLOOKUP(CONCATENATE($A53,"_",H$4),assets_m6!$A:$D,4,FALSE)</f>
        <v>35.58</v>
      </c>
      <c r="I53">
        <f>VLOOKUP(CONCATENATE($A53,"_",I$4),assets_m6!$A:$D,4,FALSE)</f>
        <v>35.229999999999997</v>
      </c>
      <c r="J53">
        <f>VLOOKUP(CONCATENATE($A53,"_",J$4),assets_m6!$A:$D,4,FALSE)</f>
        <v>35.61</v>
      </c>
      <c r="K53">
        <f>VLOOKUP(CONCATENATE($A53,"_",K$4),assets_m6!$A:$D,4,FALSE)</f>
        <v>36.1</v>
      </c>
      <c r="L53">
        <f>VLOOKUP(CONCATENATE($A53,"_",L$4),assets_m6!$A:$D,4,FALSE)</f>
        <v>36.06</v>
      </c>
      <c r="M53" t="e">
        <f>VLOOKUP(CONCATENATE($A53,"_",M$4),assets_m6!$A:$D,4,FALSE)</f>
        <v>#N/A</v>
      </c>
      <c r="N53">
        <f>VLOOKUP(CONCATENATE($A53,"_",N$4),assets_m6!$A:$D,4,FALSE)</f>
        <v>36.15</v>
      </c>
      <c r="O53">
        <f>VLOOKUP(CONCATENATE($A53,"_",O$4),assets_m6!$A:$D,4,FALSE)</f>
        <v>36.31</v>
      </c>
      <c r="P53">
        <f>VLOOKUP(CONCATENATE($A53,"_",P$4),assets_m6!$A:$D,4,FALSE)</f>
        <v>36.08</v>
      </c>
      <c r="Q53">
        <f>VLOOKUP(CONCATENATE($A53,"_",Q$4),assets_m6!$A:$D,4,FALSE)</f>
        <v>35.96</v>
      </c>
      <c r="R53">
        <f>VLOOKUP(CONCATENATE($A53,"_",R$4),assets_m6!$A:$D,4,FALSE)</f>
        <v>36.31</v>
      </c>
      <c r="S53">
        <f>VLOOKUP(CONCATENATE($A53,"_",S$4),assets_m6!$A:$D,4,FALSE)</f>
        <v>36.99</v>
      </c>
      <c r="T53">
        <f>VLOOKUP(CONCATENATE($A53,"_",T$4),assets_m6!$A:$D,4,FALSE)</f>
        <v>36.61</v>
      </c>
      <c r="U53">
        <f>VLOOKUP(CONCATENATE($A53,"_",U$4),assets_m6!$A:$D,4,FALSE)</f>
        <v>36.82</v>
      </c>
      <c r="V53">
        <f>VLOOKUP(CONCATENATE($A53,"_",V$4),assets_m6!$A:$D,4,FALSE)</f>
        <v>37.4</v>
      </c>
      <c r="X53" t="str">
        <f t="shared" si="59"/>
        <v>IAU</v>
      </c>
      <c r="Y53">
        <f t="shared" si="73"/>
        <v>34.39</v>
      </c>
      <c r="Z53">
        <f t="shared" si="74"/>
        <v>34.659999999999997</v>
      </c>
      <c r="AA53">
        <f t="shared" si="75"/>
        <v>34.729999999999997</v>
      </c>
      <c r="AB53">
        <f t="shared" si="76"/>
        <v>34.869999999999997</v>
      </c>
      <c r="AC53">
        <f t="shared" si="77"/>
        <v>34.729999999999997</v>
      </c>
      <c r="AD53">
        <f t="shared" si="78"/>
        <v>35.409999999999997</v>
      </c>
      <c r="AE53">
        <f t="shared" si="79"/>
        <v>35.58</v>
      </c>
      <c r="AF53">
        <f t="shared" si="80"/>
        <v>35.229999999999997</v>
      </c>
      <c r="AG53">
        <f t="shared" si="81"/>
        <v>35.61</v>
      </c>
      <c r="AH53">
        <f t="shared" si="82"/>
        <v>36.1</v>
      </c>
      <c r="AI53">
        <f t="shared" si="83"/>
        <v>36.06</v>
      </c>
      <c r="AJ53">
        <f t="shared" si="84"/>
        <v>36.06</v>
      </c>
      <c r="AK53">
        <f t="shared" si="85"/>
        <v>36.15</v>
      </c>
      <c r="AL53">
        <f t="shared" si="86"/>
        <v>36.31</v>
      </c>
      <c r="AM53">
        <f t="shared" si="87"/>
        <v>36.08</v>
      </c>
      <c r="AN53">
        <f t="shared" si="88"/>
        <v>35.96</v>
      </c>
      <c r="AO53">
        <f t="shared" si="89"/>
        <v>36.31</v>
      </c>
      <c r="AP53">
        <f t="shared" si="90"/>
        <v>36.99</v>
      </c>
      <c r="AQ53">
        <f t="shared" si="91"/>
        <v>36.61</v>
      </c>
      <c r="AR53">
        <f t="shared" si="92"/>
        <v>36.82</v>
      </c>
      <c r="AS53">
        <f t="shared" si="93"/>
        <v>37.4</v>
      </c>
      <c r="AU53" t="str">
        <f t="shared" si="60"/>
        <v>IAU</v>
      </c>
      <c r="AV53">
        <f t="shared" si="94"/>
        <v>7.8511195114857818E-5</v>
      </c>
      <c r="AW53">
        <f t="shared" si="95"/>
        <v>2.0196191575303026E-5</v>
      </c>
      <c r="AX53">
        <f t="shared" si="96"/>
        <v>4.0310970342643413E-5</v>
      </c>
      <c r="AY53">
        <f t="shared" si="97"/>
        <v>-4.0149125322627064E-5</v>
      </c>
      <c r="AZ53">
        <f t="shared" si="98"/>
        <v>1.9579614166426713E-4</v>
      </c>
      <c r="BA53">
        <f t="shared" si="99"/>
        <v>4.8009036995199582E-5</v>
      </c>
      <c r="BB53">
        <f t="shared" si="100"/>
        <v>-9.8369870713884612E-5</v>
      </c>
      <c r="BC53">
        <f t="shared" si="101"/>
        <v>1.0786261708771008E-4</v>
      </c>
      <c r="BD53">
        <f t="shared" si="102"/>
        <v>1.3760179724796461E-4</v>
      </c>
      <c r="BE53">
        <f t="shared" si="103"/>
        <v>-1.1080332409972063E-5</v>
      </c>
      <c r="BF53">
        <f t="shared" si="104"/>
        <v>0</v>
      </c>
      <c r="BG53">
        <f t="shared" si="105"/>
        <v>2.4958402662228593E-5</v>
      </c>
      <c r="BH53">
        <f t="shared" si="106"/>
        <v>4.4260027662518313E-5</v>
      </c>
      <c r="BI53">
        <f t="shared" si="107"/>
        <v>-6.3343431561554389E-5</v>
      </c>
      <c r="BJ53">
        <f t="shared" si="108"/>
        <v>-3.3259423503325238E-5</v>
      </c>
      <c r="BK53">
        <f t="shared" si="109"/>
        <v>9.7330367074527653E-5</v>
      </c>
      <c r="BL53">
        <f t="shared" si="110"/>
        <v>1.8727623244285311E-4</v>
      </c>
      <c r="BM53">
        <f t="shared" si="111"/>
        <v>-1.0273046769397203E-4</v>
      </c>
      <c r="BN53">
        <f t="shared" si="112"/>
        <v>5.736137667304039E-5</v>
      </c>
      <c r="BO53">
        <f t="shared" si="113"/>
        <v>1.575230852797388E-4</v>
      </c>
      <c r="BQ53" t="s">
        <v>51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62"/>
        <v>8.7525443442861242E-2</v>
      </c>
      <c r="BZ53">
        <f t="shared" si="63"/>
        <v>90</v>
      </c>
      <c r="CA53">
        <f t="shared" si="64"/>
        <v>5</v>
      </c>
      <c r="CB53">
        <f t="shared" si="65"/>
        <v>0.24000000000000005</v>
      </c>
      <c r="CC53">
        <f t="shared" si="66"/>
        <v>0</v>
      </c>
      <c r="CD53">
        <f t="shared" si="67"/>
        <v>0</v>
      </c>
      <c r="CE53">
        <f t="shared" si="68"/>
        <v>0</v>
      </c>
      <c r="CF53">
        <f t="shared" si="69"/>
        <v>0</v>
      </c>
      <c r="CG53">
        <f t="shared" si="70"/>
        <v>1</v>
      </c>
      <c r="CI53">
        <f t="shared" si="71"/>
        <v>0</v>
      </c>
      <c r="CJ53">
        <f t="shared" si="72"/>
        <v>0</v>
      </c>
      <c r="CK53">
        <f t="shared" si="72"/>
        <v>0</v>
      </c>
      <c r="CL53">
        <f t="shared" si="72"/>
        <v>0</v>
      </c>
      <c r="CM53">
        <f t="shared" si="72"/>
        <v>1</v>
      </c>
      <c r="CN53">
        <f t="shared" si="57"/>
        <v>0.2</v>
      </c>
      <c r="CO53">
        <f t="shared" si="114"/>
        <v>0.4</v>
      </c>
      <c r="CP53">
        <f t="shared" si="114"/>
        <v>0.60000000000000009</v>
      </c>
      <c r="CQ53">
        <f t="shared" si="114"/>
        <v>0.8</v>
      </c>
      <c r="CR53">
        <f t="shared" si="114"/>
        <v>1</v>
      </c>
    </row>
    <row r="54" spans="1:96" x14ac:dyDescent="0.25">
      <c r="A54" t="s">
        <v>52</v>
      </c>
      <c r="B54">
        <f>VLOOKUP(CONCATENATE($A54,"_",B$4),assets_m6!$A:$D,4,FALSE)</f>
        <v>18.34</v>
      </c>
      <c r="C54">
        <f>VLOOKUP(CONCATENATE($A54,"_",C$4),assets_m6!$A:$D,4,FALSE)</f>
        <v>18.23</v>
      </c>
      <c r="D54">
        <f>VLOOKUP(CONCATENATE($A54,"_",D$4),assets_m6!$A:$D,4,FALSE)</f>
        <v>18.27</v>
      </c>
      <c r="E54">
        <f>VLOOKUP(CONCATENATE($A54,"_",E$4),assets_m6!$A:$D,4,FALSE)</f>
        <v>18.93</v>
      </c>
      <c r="F54">
        <f>VLOOKUP(CONCATENATE($A54,"_",F$4),assets_m6!$A:$D,4,FALSE)</f>
        <v>18.45</v>
      </c>
      <c r="G54">
        <f>VLOOKUP(CONCATENATE($A54,"_",G$4),assets_m6!$A:$D,4,FALSE)</f>
        <v>17.97</v>
      </c>
      <c r="H54">
        <f>VLOOKUP(CONCATENATE($A54,"_",H$4),assets_m6!$A:$D,4,FALSE)</f>
        <v>17.829999999999998</v>
      </c>
      <c r="I54">
        <f>VLOOKUP(CONCATENATE($A54,"_",I$4),assets_m6!$A:$D,4,FALSE)</f>
        <v>18.73</v>
      </c>
      <c r="J54">
        <f>VLOOKUP(CONCATENATE($A54,"_",J$4),assets_m6!$A:$D,4,FALSE)</f>
        <v>18.739999999999998</v>
      </c>
      <c r="K54">
        <f>VLOOKUP(CONCATENATE($A54,"_",K$4),assets_m6!$A:$D,4,FALSE)</f>
        <v>18.48</v>
      </c>
      <c r="L54">
        <f>VLOOKUP(CONCATENATE($A54,"_",L$4),assets_m6!$A:$D,4,FALSE)</f>
        <v>18.14</v>
      </c>
      <c r="M54" t="e">
        <f>VLOOKUP(CONCATENATE($A54,"_",M$4),assets_m6!$A:$D,4,FALSE)</f>
        <v>#N/A</v>
      </c>
      <c r="N54">
        <f>VLOOKUP(CONCATENATE($A54,"_",N$4),assets_m6!$A:$D,4,FALSE)</f>
        <v>17.690000000000001</v>
      </c>
      <c r="O54">
        <f>VLOOKUP(CONCATENATE($A54,"_",O$4),assets_m6!$A:$D,4,FALSE)</f>
        <v>17.57</v>
      </c>
      <c r="P54">
        <f>VLOOKUP(CONCATENATE($A54,"_",P$4),assets_m6!$A:$D,4,FALSE)</f>
        <v>18.91</v>
      </c>
      <c r="Q54">
        <f>VLOOKUP(CONCATENATE($A54,"_",Q$4),assets_m6!$A:$D,4,FALSE)</f>
        <v>19.440000000000001</v>
      </c>
      <c r="R54">
        <f>VLOOKUP(CONCATENATE($A54,"_",R$4),assets_m6!$A:$D,4,FALSE)</f>
        <v>20.71</v>
      </c>
      <c r="S54">
        <f>VLOOKUP(CONCATENATE($A54,"_",S$4),assets_m6!$A:$D,4,FALSE)</f>
        <v>20.51</v>
      </c>
      <c r="T54">
        <f>VLOOKUP(CONCATENATE($A54,"_",T$4),assets_m6!$A:$D,4,FALSE)</f>
        <v>20.18</v>
      </c>
      <c r="U54">
        <f>VLOOKUP(CONCATENATE($A54,"_",U$4),assets_m6!$A:$D,4,FALSE)</f>
        <v>19.57</v>
      </c>
      <c r="V54">
        <f>VLOOKUP(CONCATENATE($A54,"_",V$4),assets_m6!$A:$D,4,FALSE)</f>
        <v>19.420000000000002</v>
      </c>
      <c r="X54" t="str">
        <f t="shared" si="59"/>
        <v>ICLN</v>
      </c>
      <c r="Y54">
        <f t="shared" si="73"/>
        <v>18.34</v>
      </c>
      <c r="Z54">
        <f t="shared" si="74"/>
        <v>18.23</v>
      </c>
      <c r="AA54">
        <f t="shared" si="75"/>
        <v>18.27</v>
      </c>
      <c r="AB54">
        <f t="shared" si="76"/>
        <v>18.93</v>
      </c>
      <c r="AC54">
        <f t="shared" si="77"/>
        <v>18.45</v>
      </c>
      <c r="AD54">
        <f t="shared" si="78"/>
        <v>17.97</v>
      </c>
      <c r="AE54">
        <f t="shared" si="79"/>
        <v>17.829999999999998</v>
      </c>
      <c r="AF54">
        <f t="shared" si="80"/>
        <v>18.73</v>
      </c>
      <c r="AG54">
        <f t="shared" si="81"/>
        <v>18.739999999999998</v>
      </c>
      <c r="AH54">
        <f t="shared" si="82"/>
        <v>18.48</v>
      </c>
      <c r="AI54">
        <f t="shared" si="83"/>
        <v>18.14</v>
      </c>
      <c r="AJ54">
        <f t="shared" si="84"/>
        <v>18.14</v>
      </c>
      <c r="AK54">
        <f t="shared" si="85"/>
        <v>17.690000000000001</v>
      </c>
      <c r="AL54">
        <f t="shared" si="86"/>
        <v>17.57</v>
      </c>
      <c r="AM54">
        <f t="shared" si="87"/>
        <v>18.91</v>
      </c>
      <c r="AN54">
        <f t="shared" si="88"/>
        <v>19.440000000000001</v>
      </c>
      <c r="AO54">
        <f t="shared" si="89"/>
        <v>20.71</v>
      </c>
      <c r="AP54">
        <f t="shared" si="90"/>
        <v>20.51</v>
      </c>
      <c r="AQ54">
        <f t="shared" si="91"/>
        <v>20.18</v>
      </c>
      <c r="AR54">
        <f t="shared" si="92"/>
        <v>19.57</v>
      </c>
      <c r="AS54">
        <f t="shared" si="93"/>
        <v>19.420000000000002</v>
      </c>
      <c r="AU54" t="str">
        <f t="shared" si="60"/>
        <v>ICLN</v>
      </c>
      <c r="AV54">
        <f t="shared" si="94"/>
        <v>-5.9978189749181815E-5</v>
      </c>
      <c r="AW54">
        <f t="shared" si="95"/>
        <v>2.1941854086669856E-5</v>
      </c>
      <c r="AX54">
        <f t="shared" si="96"/>
        <v>3.6124794745484411E-4</v>
      </c>
      <c r="AY54">
        <f t="shared" si="97"/>
        <v>-2.535657686212364E-4</v>
      </c>
      <c r="AZ54">
        <f t="shared" si="98"/>
        <v>-2.6016260162601651E-4</v>
      </c>
      <c r="BA54">
        <f t="shared" si="99"/>
        <v>-7.7907623817473885E-5</v>
      </c>
      <c r="BB54">
        <f t="shared" si="100"/>
        <v>5.0476724621424695E-4</v>
      </c>
      <c r="BC54">
        <f t="shared" si="101"/>
        <v>5.339028296848911E-6</v>
      </c>
      <c r="BD54">
        <f t="shared" si="102"/>
        <v>-1.3874066168623162E-4</v>
      </c>
      <c r="BE54">
        <f t="shared" si="103"/>
        <v>-1.839826839826839E-4</v>
      </c>
      <c r="BF54">
        <f t="shared" si="104"/>
        <v>0</v>
      </c>
      <c r="BG54">
        <f t="shared" si="105"/>
        <v>-2.4807056229327415E-4</v>
      </c>
      <c r="BH54">
        <f t="shared" si="106"/>
        <v>-6.7834934991521192E-5</v>
      </c>
      <c r="BI54">
        <f t="shared" si="107"/>
        <v>7.6266363118952752E-4</v>
      </c>
      <c r="BJ54">
        <f t="shared" si="108"/>
        <v>2.8027498677948235E-4</v>
      </c>
      <c r="BK54">
        <f t="shared" si="109"/>
        <v>6.5329218106995859E-4</v>
      </c>
      <c r="BL54">
        <f t="shared" si="110"/>
        <v>-9.6571704490583919E-5</v>
      </c>
      <c r="BM54">
        <f t="shared" si="111"/>
        <v>-1.6089712335446213E-4</v>
      </c>
      <c r="BN54">
        <f t="shared" si="112"/>
        <v>-3.0227948463825544E-4</v>
      </c>
      <c r="BO54">
        <f t="shared" si="113"/>
        <v>-7.6647930505875612E-5</v>
      </c>
      <c r="BQ54" t="s">
        <v>52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62"/>
        <v>5.8887677208287997E-2</v>
      </c>
      <c r="BZ54">
        <f t="shared" si="63"/>
        <v>84</v>
      </c>
      <c r="CA54">
        <f t="shared" si="64"/>
        <v>5</v>
      </c>
      <c r="CB54">
        <f t="shared" si="65"/>
        <v>0.24000000000000005</v>
      </c>
      <c r="CC54">
        <f t="shared" si="66"/>
        <v>0</v>
      </c>
      <c r="CD54">
        <f t="shared" si="67"/>
        <v>0</v>
      </c>
      <c r="CE54">
        <f t="shared" si="68"/>
        <v>0</v>
      </c>
      <c r="CF54">
        <f t="shared" si="69"/>
        <v>0</v>
      </c>
      <c r="CG54">
        <f t="shared" si="70"/>
        <v>1</v>
      </c>
      <c r="CI54">
        <f t="shared" si="71"/>
        <v>0</v>
      </c>
      <c r="CJ54">
        <f t="shared" si="72"/>
        <v>0</v>
      </c>
      <c r="CK54">
        <f t="shared" si="72"/>
        <v>0</v>
      </c>
      <c r="CL54">
        <f t="shared" si="72"/>
        <v>0</v>
      </c>
      <c r="CM54">
        <f t="shared" si="72"/>
        <v>1</v>
      </c>
      <c r="CN54">
        <f t="shared" si="57"/>
        <v>0.2</v>
      </c>
      <c r="CO54">
        <f t="shared" si="114"/>
        <v>0.4</v>
      </c>
      <c r="CP54">
        <f t="shared" si="114"/>
        <v>0.60000000000000009</v>
      </c>
      <c r="CQ54">
        <f t="shared" si="114"/>
        <v>0.8</v>
      </c>
      <c r="CR54">
        <f t="shared" si="114"/>
        <v>1</v>
      </c>
    </row>
    <row r="55" spans="1:96" x14ac:dyDescent="0.25">
      <c r="A55" t="s">
        <v>53</v>
      </c>
      <c r="B55">
        <f>VLOOKUP(CONCATENATE($A55,"_",B$4),assets_m6!$A:$D,4,FALSE)</f>
        <v>5.173</v>
      </c>
      <c r="C55">
        <f>VLOOKUP(CONCATENATE($A55,"_",C$4),assets_m6!$A:$D,4,FALSE)</f>
        <v>5.1539999999999999</v>
      </c>
      <c r="D55">
        <f>VLOOKUP(CONCATENATE($A55,"_",D$4),assets_m6!$A:$D,4,FALSE)</f>
        <v>5.1580000000000004</v>
      </c>
      <c r="E55">
        <f>VLOOKUP(CONCATENATE($A55,"_",E$4),assets_m6!$A:$D,4,FALSE)</f>
        <v>5.173</v>
      </c>
      <c r="F55">
        <f>VLOOKUP(CONCATENATE($A55,"_",F$4),assets_m6!$A:$D,4,FALSE)</f>
        <v>5.1529999999999996</v>
      </c>
      <c r="G55">
        <f>VLOOKUP(CONCATENATE($A55,"_",G$4),assets_m6!$A:$D,4,FALSE)</f>
        <v>5.1459999999999999</v>
      </c>
      <c r="H55">
        <f>VLOOKUP(CONCATENATE($A55,"_",H$4),assets_m6!$A:$D,4,FALSE)</f>
        <v>5.149</v>
      </c>
      <c r="I55">
        <f>VLOOKUP(CONCATENATE($A55,"_",I$4),assets_m6!$A:$D,4,FALSE)</f>
        <v>5.1390000000000002</v>
      </c>
      <c r="J55">
        <f>VLOOKUP(CONCATENATE($A55,"_",J$4),assets_m6!$A:$D,4,FALSE)</f>
        <v>5.15</v>
      </c>
      <c r="K55">
        <f>VLOOKUP(CONCATENATE($A55,"_",K$4),assets_m6!$A:$D,4,FALSE)</f>
        <v>5.149</v>
      </c>
      <c r="L55">
        <f>VLOOKUP(CONCATENATE($A55,"_",L$4),assets_m6!$A:$D,4,FALSE)</f>
        <v>5.1550000000000002</v>
      </c>
      <c r="M55">
        <f>VLOOKUP(CONCATENATE($A55,"_",M$4),assets_m6!$A:$D,4,FALSE)</f>
        <v>5.1459999999999999</v>
      </c>
      <c r="N55">
        <f>VLOOKUP(CONCATENATE($A55,"_",N$4),assets_m6!$A:$D,4,FALSE)</f>
        <v>5.1289999999999996</v>
      </c>
      <c r="O55">
        <f>VLOOKUP(CONCATENATE($A55,"_",O$4),assets_m6!$A:$D,4,FALSE)</f>
        <v>5.1280000000000001</v>
      </c>
      <c r="P55">
        <f>VLOOKUP(CONCATENATE($A55,"_",P$4),assets_m6!$A:$D,4,FALSE)</f>
        <v>5.1260000000000003</v>
      </c>
      <c r="Q55">
        <f>VLOOKUP(CONCATENATE($A55,"_",Q$4),assets_m6!$A:$D,4,FALSE)</f>
        <v>5.1219999999999999</v>
      </c>
      <c r="R55">
        <f>VLOOKUP(CONCATENATE($A55,"_",R$4),assets_m6!$A:$D,4,FALSE)</f>
        <v>5.1360000000000001</v>
      </c>
      <c r="S55">
        <f>VLOOKUP(CONCATENATE($A55,"_",S$4),assets_m6!$A:$D,4,FALSE)</f>
        <v>5.1879999999999997</v>
      </c>
      <c r="T55">
        <f>VLOOKUP(CONCATENATE($A55,"_",T$4),assets_m6!$A:$D,4,FALSE)</f>
        <v>5.1710000000000003</v>
      </c>
      <c r="U55">
        <f>VLOOKUP(CONCATENATE($A55,"_",U$4),assets_m6!$A:$D,4,FALSE)</f>
        <v>5.1710000000000003</v>
      </c>
      <c r="V55">
        <f>VLOOKUP(CONCATENATE($A55,"_",V$4),assets_m6!$A:$D,4,FALSE)</f>
        <v>5.18</v>
      </c>
      <c r="X55" t="str">
        <f t="shared" si="59"/>
        <v>IEAA.L</v>
      </c>
      <c r="Y55">
        <f t="shared" si="73"/>
        <v>5.173</v>
      </c>
      <c r="Z55">
        <f t="shared" si="74"/>
        <v>5.1539999999999999</v>
      </c>
      <c r="AA55">
        <f t="shared" si="75"/>
        <v>5.1580000000000004</v>
      </c>
      <c r="AB55">
        <f t="shared" si="76"/>
        <v>5.173</v>
      </c>
      <c r="AC55">
        <f t="shared" si="77"/>
        <v>5.1529999999999996</v>
      </c>
      <c r="AD55">
        <f t="shared" si="78"/>
        <v>5.1459999999999999</v>
      </c>
      <c r="AE55">
        <f t="shared" si="79"/>
        <v>5.149</v>
      </c>
      <c r="AF55">
        <f t="shared" si="80"/>
        <v>5.1390000000000002</v>
      </c>
      <c r="AG55">
        <f t="shared" si="81"/>
        <v>5.15</v>
      </c>
      <c r="AH55">
        <f t="shared" si="82"/>
        <v>5.149</v>
      </c>
      <c r="AI55">
        <f t="shared" si="83"/>
        <v>5.1550000000000002</v>
      </c>
      <c r="AJ55">
        <f t="shared" si="84"/>
        <v>5.1459999999999999</v>
      </c>
      <c r="AK55">
        <f t="shared" si="85"/>
        <v>5.1289999999999996</v>
      </c>
      <c r="AL55">
        <f t="shared" si="86"/>
        <v>5.1280000000000001</v>
      </c>
      <c r="AM55">
        <f t="shared" si="87"/>
        <v>5.1260000000000003</v>
      </c>
      <c r="AN55">
        <f t="shared" si="88"/>
        <v>5.1219999999999999</v>
      </c>
      <c r="AO55">
        <f t="shared" si="89"/>
        <v>5.1360000000000001</v>
      </c>
      <c r="AP55">
        <f t="shared" si="90"/>
        <v>5.1879999999999997</v>
      </c>
      <c r="AQ55">
        <f t="shared" si="91"/>
        <v>5.1710000000000003</v>
      </c>
      <c r="AR55">
        <f t="shared" si="92"/>
        <v>5.1710000000000003</v>
      </c>
      <c r="AS55">
        <f t="shared" si="93"/>
        <v>5.18</v>
      </c>
      <c r="AU55" t="str">
        <f t="shared" si="60"/>
        <v>IEAA.L</v>
      </c>
      <c r="AV55">
        <f t="shared" si="94"/>
        <v>-3.6729170693988261E-5</v>
      </c>
      <c r="AW55">
        <f t="shared" si="95"/>
        <v>7.7609623593334263E-6</v>
      </c>
      <c r="AX55">
        <f t="shared" si="96"/>
        <v>2.9081039162465454E-5</v>
      </c>
      <c r="AY55">
        <f t="shared" si="97"/>
        <v>-3.8662284941040906E-5</v>
      </c>
      <c r="AZ55">
        <f t="shared" si="98"/>
        <v>-1.3584319813700122E-5</v>
      </c>
      <c r="BA55">
        <f t="shared" si="99"/>
        <v>5.8297706956861913E-6</v>
      </c>
      <c r="BB55">
        <f t="shared" si="100"/>
        <v>-1.9421246844046975E-5</v>
      </c>
      <c r="BC55">
        <f t="shared" si="101"/>
        <v>2.1404942595836E-5</v>
      </c>
      <c r="BD55">
        <f t="shared" si="102"/>
        <v>-1.9417475728161825E-6</v>
      </c>
      <c r="BE55">
        <f t="shared" si="103"/>
        <v>1.1652748106428876E-5</v>
      </c>
      <c r="BF55">
        <f t="shared" si="104"/>
        <v>-1.745877788554867E-5</v>
      </c>
      <c r="BG55">
        <f t="shared" si="105"/>
        <v>-3.3035367275554504E-5</v>
      </c>
      <c r="BH55">
        <f t="shared" si="106"/>
        <v>-1.9496977968404094E-6</v>
      </c>
      <c r="BI55">
        <f t="shared" si="107"/>
        <v>-3.9001560062398207E-6</v>
      </c>
      <c r="BJ55">
        <f t="shared" si="108"/>
        <v>-7.8033554428412939E-6</v>
      </c>
      <c r="BK55">
        <f t="shared" si="109"/>
        <v>2.7333073018352663E-5</v>
      </c>
      <c r="BL55">
        <f t="shared" si="110"/>
        <v>1.0124610591900234E-4</v>
      </c>
      <c r="BM55">
        <f t="shared" si="111"/>
        <v>-3.2767925983036742E-5</v>
      </c>
      <c r="BN55">
        <f t="shared" si="112"/>
        <v>0</v>
      </c>
      <c r="BO55">
        <f t="shared" si="113"/>
        <v>1.7404757300327697E-5</v>
      </c>
      <c r="BQ55" t="s">
        <v>53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62"/>
        <v>1.3531799729363373E-3</v>
      </c>
      <c r="BZ55">
        <f t="shared" si="63"/>
        <v>68</v>
      </c>
      <c r="CA55">
        <f t="shared" si="64"/>
        <v>4</v>
      </c>
      <c r="CB55">
        <f t="shared" si="65"/>
        <v>0.12000000000000002</v>
      </c>
      <c r="CC55">
        <f t="shared" si="66"/>
        <v>0</v>
      </c>
      <c r="CD55">
        <f t="shared" si="67"/>
        <v>0</v>
      </c>
      <c r="CE55">
        <f t="shared" si="68"/>
        <v>0</v>
      </c>
      <c r="CF55">
        <f t="shared" si="69"/>
        <v>1</v>
      </c>
      <c r="CG55">
        <f t="shared" si="70"/>
        <v>0</v>
      </c>
      <c r="CI55">
        <f t="shared" si="71"/>
        <v>0</v>
      </c>
      <c r="CJ55">
        <f t="shared" si="72"/>
        <v>0</v>
      </c>
      <c r="CK55">
        <f t="shared" si="72"/>
        <v>0</v>
      </c>
      <c r="CL55">
        <f t="shared" si="72"/>
        <v>1</v>
      </c>
      <c r="CM55">
        <f t="shared" si="72"/>
        <v>1</v>
      </c>
      <c r="CN55">
        <f t="shared" si="57"/>
        <v>0.2</v>
      </c>
      <c r="CO55">
        <f t="shared" si="114"/>
        <v>0.4</v>
      </c>
      <c r="CP55">
        <f t="shared" si="114"/>
        <v>0.60000000000000009</v>
      </c>
      <c r="CQ55">
        <f t="shared" si="114"/>
        <v>0.8</v>
      </c>
      <c r="CR55">
        <f t="shared" si="114"/>
        <v>1</v>
      </c>
    </row>
    <row r="56" spans="1:96" x14ac:dyDescent="0.25">
      <c r="A56" t="s">
        <v>54</v>
      </c>
      <c r="B56">
        <f>VLOOKUP(CONCATENATE($A56,"_",B$4),assets_m6!$A:$D,4,FALSE)</f>
        <v>111.1</v>
      </c>
      <c r="C56">
        <f>VLOOKUP(CONCATENATE($A56,"_",C$4),assets_m6!$A:$D,4,FALSE)</f>
        <v>111.13</v>
      </c>
      <c r="D56">
        <f>VLOOKUP(CONCATENATE($A56,"_",D$4),assets_m6!$A:$D,4,FALSE)</f>
        <v>110.77</v>
      </c>
      <c r="E56">
        <f>VLOOKUP(CONCATENATE($A56,"_",E$4),assets_m6!$A:$D,4,FALSE)</f>
        <v>110.92</v>
      </c>
      <c r="F56">
        <f>VLOOKUP(CONCATENATE($A56,"_",F$4),assets_m6!$A:$D,4,FALSE)</f>
        <v>109.901</v>
      </c>
      <c r="G56">
        <f>VLOOKUP(CONCATENATE($A56,"_",G$4),assets_m6!$A:$D,4,FALSE)</f>
        <v>111.04</v>
      </c>
      <c r="H56">
        <f>VLOOKUP(CONCATENATE($A56,"_",H$4),assets_m6!$A:$D,4,FALSE)</f>
        <v>110.271</v>
      </c>
      <c r="I56">
        <f>VLOOKUP(CONCATENATE($A56,"_",I$4),assets_m6!$A:$D,4,FALSE)</f>
        <v>109.941</v>
      </c>
      <c r="J56">
        <f>VLOOKUP(CONCATENATE($A56,"_",J$4),assets_m6!$A:$D,4,FALSE)</f>
        <v>110.17100000000001</v>
      </c>
      <c r="K56">
        <f>VLOOKUP(CONCATENATE($A56,"_",K$4),assets_m6!$A:$D,4,FALSE)</f>
        <v>110.76</v>
      </c>
      <c r="L56">
        <f>VLOOKUP(CONCATENATE($A56,"_",L$4),assets_m6!$A:$D,4,FALSE)</f>
        <v>111.12</v>
      </c>
      <c r="M56" t="e">
        <f>VLOOKUP(CONCATENATE($A56,"_",M$4),assets_m6!$A:$D,4,FALSE)</f>
        <v>#N/A</v>
      </c>
      <c r="N56">
        <f>VLOOKUP(CONCATENATE($A56,"_",N$4),assets_m6!$A:$D,4,FALSE)</f>
        <v>111.11</v>
      </c>
      <c r="O56">
        <f>VLOOKUP(CONCATENATE($A56,"_",O$4),assets_m6!$A:$D,4,FALSE)</f>
        <v>110.53</v>
      </c>
      <c r="P56">
        <f>VLOOKUP(CONCATENATE($A56,"_",P$4),assets_m6!$A:$D,4,FALSE)</f>
        <v>110.79</v>
      </c>
      <c r="Q56">
        <f>VLOOKUP(CONCATENATE($A56,"_",Q$4),assets_m6!$A:$D,4,FALSE)</f>
        <v>110.76</v>
      </c>
      <c r="R56">
        <f>VLOOKUP(CONCATENATE($A56,"_",R$4),assets_m6!$A:$D,4,FALSE)</f>
        <v>112.01900000000001</v>
      </c>
      <c r="S56">
        <f>VLOOKUP(CONCATENATE($A56,"_",S$4),assets_m6!$A:$D,4,FALSE)</f>
        <v>113.11</v>
      </c>
      <c r="T56">
        <f>VLOOKUP(CONCATENATE($A56,"_",T$4),assets_m6!$A:$D,4,FALSE)</f>
        <v>111.41</v>
      </c>
      <c r="U56">
        <f>VLOOKUP(CONCATENATE($A56,"_",U$4),assets_m6!$A:$D,4,FALSE)</f>
        <v>111.89</v>
      </c>
      <c r="V56">
        <f>VLOOKUP(CONCATENATE($A56,"_",V$4),assets_m6!$A:$D,4,FALSE)</f>
        <v>113</v>
      </c>
      <c r="X56" t="str">
        <f t="shared" si="59"/>
        <v>IEF</v>
      </c>
      <c r="Y56">
        <f t="shared" si="73"/>
        <v>111.1</v>
      </c>
      <c r="Z56">
        <f t="shared" si="74"/>
        <v>111.13</v>
      </c>
      <c r="AA56">
        <f t="shared" si="75"/>
        <v>110.77</v>
      </c>
      <c r="AB56">
        <f t="shared" si="76"/>
        <v>110.92</v>
      </c>
      <c r="AC56">
        <f t="shared" si="77"/>
        <v>109.901</v>
      </c>
      <c r="AD56">
        <f t="shared" si="78"/>
        <v>111.04</v>
      </c>
      <c r="AE56">
        <f t="shared" si="79"/>
        <v>110.271</v>
      </c>
      <c r="AF56">
        <f t="shared" si="80"/>
        <v>109.941</v>
      </c>
      <c r="AG56">
        <f t="shared" si="81"/>
        <v>110.17100000000001</v>
      </c>
      <c r="AH56">
        <f t="shared" si="82"/>
        <v>110.76</v>
      </c>
      <c r="AI56">
        <f t="shared" si="83"/>
        <v>111.12</v>
      </c>
      <c r="AJ56">
        <f t="shared" si="84"/>
        <v>111.12</v>
      </c>
      <c r="AK56">
        <f t="shared" si="85"/>
        <v>111.11</v>
      </c>
      <c r="AL56">
        <f t="shared" si="86"/>
        <v>110.53</v>
      </c>
      <c r="AM56">
        <f t="shared" si="87"/>
        <v>110.79</v>
      </c>
      <c r="AN56">
        <f t="shared" si="88"/>
        <v>110.76</v>
      </c>
      <c r="AO56">
        <f t="shared" si="89"/>
        <v>112.01900000000001</v>
      </c>
      <c r="AP56">
        <f t="shared" si="90"/>
        <v>113.11</v>
      </c>
      <c r="AQ56">
        <f t="shared" si="91"/>
        <v>111.41</v>
      </c>
      <c r="AR56">
        <f t="shared" si="92"/>
        <v>111.89</v>
      </c>
      <c r="AS56">
        <f t="shared" si="93"/>
        <v>113</v>
      </c>
      <c r="AU56" t="str">
        <f t="shared" si="60"/>
        <v>IEF</v>
      </c>
      <c r="AV56">
        <f t="shared" si="94"/>
        <v>2.7002700270028028E-6</v>
      </c>
      <c r="AW56">
        <f t="shared" si="95"/>
        <v>-3.2394492936200798E-5</v>
      </c>
      <c r="AX56">
        <f t="shared" si="96"/>
        <v>1.3541572627968375E-5</v>
      </c>
      <c r="AY56">
        <f t="shared" si="97"/>
        <v>-9.1868012982330104E-5</v>
      </c>
      <c r="AZ56">
        <f t="shared" si="98"/>
        <v>1.0363872940191717E-4</v>
      </c>
      <c r="BA56">
        <f t="shared" si="99"/>
        <v>-6.9254322766571091E-5</v>
      </c>
      <c r="BB56">
        <f t="shared" si="100"/>
        <v>-2.9926272546725641E-5</v>
      </c>
      <c r="BC56">
        <f t="shared" si="101"/>
        <v>2.0920311803604112E-5</v>
      </c>
      <c r="BD56">
        <f t="shared" si="102"/>
        <v>5.3462344900200472E-5</v>
      </c>
      <c r="BE56">
        <f t="shared" si="103"/>
        <v>3.2502708559046534E-5</v>
      </c>
      <c r="BF56">
        <f t="shared" si="104"/>
        <v>0</v>
      </c>
      <c r="BG56">
        <f t="shared" si="105"/>
        <v>-8.9992800575999968E-7</v>
      </c>
      <c r="BH56">
        <f t="shared" si="106"/>
        <v>-5.2200522005219901E-5</v>
      </c>
      <c r="BI56">
        <f t="shared" si="107"/>
        <v>2.3523025422962555E-5</v>
      </c>
      <c r="BJ56">
        <f t="shared" si="108"/>
        <v>-2.70782561603043E-6</v>
      </c>
      <c r="BK56">
        <f t="shared" si="109"/>
        <v>1.1366919465511019E-4</v>
      </c>
      <c r="BL56">
        <f t="shared" si="110"/>
        <v>9.7394192056704127E-5</v>
      </c>
      <c r="BM56">
        <f t="shared" si="111"/>
        <v>-1.5029617186809326E-4</v>
      </c>
      <c r="BN56">
        <f t="shared" si="112"/>
        <v>4.3084103760883582E-5</v>
      </c>
      <c r="BO56">
        <f t="shared" si="113"/>
        <v>9.9204575922781261E-5</v>
      </c>
      <c r="BQ56" t="s">
        <v>54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62"/>
        <v>1.7101710171017154E-2</v>
      </c>
      <c r="BZ56">
        <f t="shared" si="63"/>
        <v>76</v>
      </c>
      <c r="CA56">
        <f t="shared" si="64"/>
        <v>4</v>
      </c>
      <c r="CB56">
        <f t="shared" si="65"/>
        <v>0.12000000000000002</v>
      </c>
      <c r="CC56">
        <f t="shared" si="66"/>
        <v>0</v>
      </c>
      <c r="CD56">
        <f t="shared" si="67"/>
        <v>0</v>
      </c>
      <c r="CE56">
        <f t="shared" si="68"/>
        <v>0</v>
      </c>
      <c r="CF56">
        <f t="shared" si="69"/>
        <v>1</v>
      </c>
      <c r="CG56">
        <f t="shared" si="70"/>
        <v>0</v>
      </c>
      <c r="CI56">
        <f t="shared" si="71"/>
        <v>0</v>
      </c>
      <c r="CJ56">
        <f t="shared" si="72"/>
        <v>0</v>
      </c>
      <c r="CK56">
        <f t="shared" si="72"/>
        <v>0</v>
      </c>
      <c r="CL56">
        <f t="shared" si="72"/>
        <v>1</v>
      </c>
      <c r="CM56">
        <f t="shared" si="72"/>
        <v>1</v>
      </c>
      <c r="CN56">
        <f t="shared" si="57"/>
        <v>0.2</v>
      </c>
      <c r="CO56">
        <f t="shared" si="114"/>
        <v>0.4</v>
      </c>
      <c r="CP56">
        <f t="shared" si="114"/>
        <v>0.60000000000000009</v>
      </c>
      <c r="CQ56">
        <f t="shared" si="114"/>
        <v>0.8</v>
      </c>
      <c r="CR56">
        <f t="shared" si="114"/>
        <v>1</v>
      </c>
    </row>
    <row r="57" spans="1:96" x14ac:dyDescent="0.25">
      <c r="A57" t="s">
        <v>55</v>
      </c>
      <c r="B57">
        <f>VLOOKUP(CONCATENATE($A57,"_",B$4),assets_m6!$A:$D,4,FALSE)</f>
        <v>775.875</v>
      </c>
      <c r="C57">
        <f>VLOOKUP(CONCATENATE($A57,"_",C$4),assets_m6!$A:$D,4,FALSE)</f>
        <v>778.9</v>
      </c>
      <c r="D57">
        <f>VLOOKUP(CONCATENATE($A57,"_",D$4),assets_m6!$A:$D,4,FALSE)</f>
        <v>771.2</v>
      </c>
      <c r="E57">
        <f>VLOOKUP(CONCATENATE($A57,"_",E$4),assets_m6!$A:$D,4,FALSE)</f>
        <v>791.45</v>
      </c>
      <c r="F57">
        <f>VLOOKUP(CONCATENATE($A57,"_",F$4),assets_m6!$A:$D,4,FALSE)</f>
        <v>786.6</v>
      </c>
      <c r="G57">
        <f>VLOOKUP(CONCATENATE($A57,"_",G$4),assets_m6!$A:$D,4,FALSE)</f>
        <v>773.42499999999995</v>
      </c>
      <c r="H57">
        <f>VLOOKUP(CONCATENATE($A57,"_",H$4),assets_m6!$A:$D,4,FALSE)</f>
        <v>753.7</v>
      </c>
      <c r="I57">
        <f>VLOOKUP(CONCATENATE($A57,"_",I$4),assets_m6!$A:$D,4,FALSE)</f>
        <v>769.09199999999998</v>
      </c>
      <c r="J57">
        <f>VLOOKUP(CONCATENATE($A57,"_",J$4),assets_m6!$A:$D,4,FALSE)</f>
        <v>771.58600000000001</v>
      </c>
      <c r="K57">
        <f>VLOOKUP(CONCATENATE($A57,"_",K$4),assets_m6!$A:$D,4,FALSE)</f>
        <v>759.65</v>
      </c>
      <c r="L57">
        <f>VLOOKUP(CONCATENATE($A57,"_",L$4),assets_m6!$A:$D,4,FALSE)</f>
        <v>755.00699999999995</v>
      </c>
      <c r="M57">
        <f>VLOOKUP(CONCATENATE($A57,"_",M$4),assets_m6!$A:$D,4,FALSE)</f>
        <v>738.55</v>
      </c>
      <c r="N57">
        <f>VLOOKUP(CONCATENATE($A57,"_",N$4),assets_m6!$A:$D,4,FALSE)</f>
        <v>743.05</v>
      </c>
      <c r="O57">
        <f>VLOOKUP(CONCATENATE($A57,"_",O$4),assets_m6!$A:$D,4,FALSE)</f>
        <v>747.68799999999999</v>
      </c>
      <c r="P57">
        <f>VLOOKUP(CONCATENATE($A57,"_",P$4),assets_m6!$A:$D,4,FALSE)</f>
        <v>719.7</v>
      </c>
      <c r="Q57">
        <f>VLOOKUP(CONCATENATE($A57,"_",Q$4),assets_m6!$A:$D,4,FALSE)</f>
        <v>748</v>
      </c>
      <c r="R57">
        <f>VLOOKUP(CONCATENATE($A57,"_",R$4),assets_m6!$A:$D,4,FALSE)</f>
        <v>736.1</v>
      </c>
      <c r="S57">
        <f>VLOOKUP(CONCATENATE($A57,"_",S$4),assets_m6!$A:$D,4,FALSE)</f>
        <v>724.98199999999997</v>
      </c>
      <c r="T57">
        <f>VLOOKUP(CONCATENATE($A57,"_",T$4),assets_m6!$A:$D,4,FALSE)</f>
        <v>730.85</v>
      </c>
      <c r="U57">
        <f>VLOOKUP(CONCATENATE($A57,"_",U$4),assets_m6!$A:$D,4,FALSE)</f>
        <v>716.76400000000001</v>
      </c>
      <c r="V57">
        <f>VLOOKUP(CONCATENATE($A57,"_",V$4),assets_m6!$A:$D,4,FALSE)</f>
        <v>690.12800000000004</v>
      </c>
      <c r="X57" t="str">
        <f t="shared" si="59"/>
        <v>IEFM.L</v>
      </c>
      <c r="Y57">
        <f t="shared" si="73"/>
        <v>775.875</v>
      </c>
      <c r="Z57">
        <f t="shared" si="74"/>
        <v>778.9</v>
      </c>
      <c r="AA57">
        <f t="shared" si="75"/>
        <v>771.2</v>
      </c>
      <c r="AB57">
        <f t="shared" si="76"/>
        <v>791.45</v>
      </c>
      <c r="AC57">
        <f t="shared" si="77"/>
        <v>786.6</v>
      </c>
      <c r="AD57">
        <f t="shared" si="78"/>
        <v>773.42499999999995</v>
      </c>
      <c r="AE57">
        <f t="shared" si="79"/>
        <v>753.7</v>
      </c>
      <c r="AF57">
        <f t="shared" si="80"/>
        <v>769.09199999999998</v>
      </c>
      <c r="AG57">
        <f t="shared" si="81"/>
        <v>771.58600000000001</v>
      </c>
      <c r="AH57">
        <f t="shared" si="82"/>
        <v>759.65</v>
      </c>
      <c r="AI57">
        <f t="shared" si="83"/>
        <v>755.00699999999995</v>
      </c>
      <c r="AJ57">
        <f t="shared" si="84"/>
        <v>738.55</v>
      </c>
      <c r="AK57">
        <f t="shared" si="85"/>
        <v>743.05</v>
      </c>
      <c r="AL57">
        <f t="shared" si="86"/>
        <v>747.68799999999999</v>
      </c>
      <c r="AM57">
        <f t="shared" si="87"/>
        <v>719.7</v>
      </c>
      <c r="AN57">
        <f t="shared" si="88"/>
        <v>748</v>
      </c>
      <c r="AO57">
        <f t="shared" si="89"/>
        <v>736.1</v>
      </c>
      <c r="AP57">
        <f t="shared" si="90"/>
        <v>724.98199999999997</v>
      </c>
      <c r="AQ57">
        <f t="shared" si="91"/>
        <v>730.85</v>
      </c>
      <c r="AR57">
        <f t="shared" si="92"/>
        <v>716.76400000000001</v>
      </c>
      <c r="AS57">
        <f t="shared" si="93"/>
        <v>690.12800000000004</v>
      </c>
      <c r="AU57" t="str">
        <f t="shared" si="60"/>
        <v>IEFM.L</v>
      </c>
      <c r="AV57">
        <f t="shared" si="94"/>
        <v>3.8988239084903846E-5</v>
      </c>
      <c r="AW57">
        <f t="shared" si="95"/>
        <v>-9.8857362947745947E-5</v>
      </c>
      <c r="AX57">
        <f t="shared" si="96"/>
        <v>2.6257780082987551E-4</v>
      </c>
      <c r="AY57">
        <f t="shared" si="97"/>
        <v>-6.127992924379333E-5</v>
      </c>
      <c r="AZ57">
        <f t="shared" si="98"/>
        <v>-1.6749300788202476E-4</v>
      </c>
      <c r="BA57">
        <f t="shared" si="99"/>
        <v>-2.5503442479878345E-4</v>
      </c>
      <c r="BB57">
        <f t="shared" si="100"/>
        <v>2.0421918535226135E-4</v>
      </c>
      <c r="BC57">
        <f t="shared" si="101"/>
        <v>3.2427849984137504E-5</v>
      </c>
      <c r="BD57">
        <f t="shared" si="102"/>
        <v>-1.5469435681829421E-4</v>
      </c>
      <c r="BE57">
        <f t="shared" si="103"/>
        <v>-6.1120252747976422E-5</v>
      </c>
      <c r="BF57">
        <f t="shared" si="104"/>
        <v>-2.1797148900606214E-4</v>
      </c>
      <c r="BG57">
        <f t="shared" si="105"/>
        <v>6.0930201069663531E-5</v>
      </c>
      <c r="BH57">
        <f t="shared" si="106"/>
        <v>6.241841060493956E-5</v>
      </c>
      <c r="BI57">
        <f t="shared" si="107"/>
        <v>-3.7432725949861361E-4</v>
      </c>
      <c r="BJ57">
        <f t="shared" si="108"/>
        <v>3.9321939697095946E-4</v>
      </c>
      <c r="BK57">
        <f t="shared" si="109"/>
        <v>-1.5909090909090878E-4</v>
      </c>
      <c r="BL57">
        <f t="shared" si="110"/>
        <v>-1.5103926096997759E-4</v>
      </c>
      <c r="BM57">
        <f t="shared" si="111"/>
        <v>8.0939940577835756E-5</v>
      </c>
      <c r="BN57">
        <f t="shared" si="112"/>
        <v>-1.9273448724088407E-4</v>
      </c>
      <c r="BO57">
        <f t="shared" si="113"/>
        <v>-3.7161464582484562E-4</v>
      </c>
      <c r="BQ57" t="s">
        <v>55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62"/>
        <v>-0.11051651361366194</v>
      </c>
      <c r="BZ57">
        <f t="shared" si="63"/>
        <v>11</v>
      </c>
      <c r="CA57">
        <f t="shared" si="64"/>
        <v>1</v>
      </c>
      <c r="CB57">
        <f t="shared" si="65"/>
        <v>0.24</v>
      </c>
      <c r="CC57">
        <f t="shared" si="66"/>
        <v>1</v>
      </c>
      <c r="CD57">
        <f t="shared" si="67"/>
        <v>0</v>
      </c>
      <c r="CE57">
        <f t="shared" si="68"/>
        <v>0</v>
      </c>
      <c r="CF57">
        <f t="shared" si="69"/>
        <v>0</v>
      </c>
      <c r="CG57">
        <f t="shared" si="70"/>
        <v>0</v>
      </c>
      <c r="CI57">
        <f t="shared" si="71"/>
        <v>1</v>
      </c>
      <c r="CJ57">
        <f t="shared" si="72"/>
        <v>1</v>
      </c>
      <c r="CK57">
        <f t="shared" si="72"/>
        <v>1</v>
      </c>
      <c r="CL57">
        <f t="shared" si="72"/>
        <v>1</v>
      </c>
      <c r="CM57">
        <f t="shared" si="72"/>
        <v>1</v>
      </c>
      <c r="CN57">
        <f t="shared" si="57"/>
        <v>0.2</v>
      </c>
      <c r="CO57">
        <f t="shared" si="114"/>
        <v>0.4</v>
      </c>
      <c r="CP57">
        <f t="shared" si="114"/>
        <v>0.60000000000000009</v>
      </c>
      <c r="CQ57">
        <f t="shared" si="114"/>
        <v>0.8</v>
      </c>
      <c r="CR57">
        <f t="shared" si="114"/>
        <v>1</v>
      </c>
    </row>
    <row r="58" spans="1:96" x14ac:dyDescent="0.25">
      <c r="A58" t="s">
        <v>56</v>
      </c>
      <c r="B58">
        <f>VLOOKUP(CONCATENATE($A58,"_",B$4),assets_m6!$A:$D,4,FALSE)</f>
        <v>59.4</v>
      </c>
      <c r="C58">
        <f>VLOOKUP(CONCATENATE($A58,"_",C$4),assets_m6!$A:$D,4,FALSE)</f>
        <v>59.35</v>
      </c>
      <c r="D58">
        <f>VLOOKUP(CONCATENATE($A58,"_",D$4),assets_m6!$A:$D,4,FALSE)</f>
        <v>59.86</v>
      </c>
      <c r="E58">
        <f>VLOOKUP(CONCATENATE($A58,"_",E$4),assets_m6!$A:$D,4,FALSE)</f>
        <v>60.78</v>
      </c>
      <c r="F58">
        <f>VLOOKUP(CONCATENATE($A58,"_",F$4),assets_m6!$A:$D,4,FALSE)</f>
        <v>60.35</v>
      </c>
      <c r="G58">
        <f>VLOOKUP(CONCATENATE($A58,"_",G$4),assets_m6!$A:$D,4,FALSE)</f>
        <v>59.43</v>
      </c>
      <c r="H58">
        <f>VLOOKUP(CONCATENATE($A58,"_",H$4),assets_m6!$A:$D,4,FALSE)</f>
        <v>59</v>
      </c>
      <c r="I58">
        <f>VLOOKUP(CONCATENATE($A58,"_",I$4),assets_m6!$A:$D,4,FALSE)</f>
        <v>60.22</v>
      </c>
      <c r="J58">
        <f>VLOOKUP(CONCATENATE($A58,"_",J$4),assets_m6!$A:$D,4,FALSE)</f>
        <v>60.73</v>
      </c>
      <c r="K58">
        <f>VLOOKUP(CONCATENATE($A58,"_",K$4),assets_m6!$A:$D,4,FALSE)</f>
        <v>60.01</v>
      </c>
      <c r="L58">
        <f>VLOOKUP(CONCATENATE($A58,"_",L$4),assets_m6!$A:$D,4,FALSE)</f>
        <v>59.5</v>
      </c>
      <c r="M58" t="e">
        <f>VLOOKUP(CONCATENATE($A58,"_",M$4),assets_m6!$A:$D,4,FALSE)</f>
        <v>#N/A</v>
      </c>
      <c r="N58">
        <f>VLOOKUP(CONCATENATE($A58,"_",N$4),assets_m6!$A:$D,4,FALSE)</f>
        <v>58.64</v>
      </c>
      <c r="O58">
        <f>VLOOKUP(CONCATENATE($A58,"_",O$4),assets_m6!$A:$D,4,FALSE)</f>
        <v>58.05</v>
      </c>
      <c r="P58">
        <f>VLOOKUP(CONCATENATE($A58,"_",P$4),assets_m6!$A:$D,4,FALSE)</f>
        <v>56.9</v>
      </c>
      <c r="Q58">
        <f>VLOOKUP(CONCATENATE($A58,"_",Q$4),assets_m6!$A:$D,4,FALSE)</f>
        <v>57.93</v>
      </c>
      <c r="R58">
        <f>VLOOKUP(CONCATENATE($A58,"_",R$4),assets_m6!$A:$D,4,FALSE)</f>
        <v>57.23</v>
      </c>
      <c r="S58">
        <f>VLOOKUP(CONCATENATE($A58,"_",S$4),assets_m6!$A:$D,4,FALSE)</f>
        <v>56.41</v>
      </c>
      <c r="T58">
        <f>VLOOKUP(CONCATENATE($A58,"_",T$4),assets_m6!$A:$D,4,FALSE)</f>
        <v>56.61</v>
      </c>
      <c r="U58">
        <f>VLOOKUP(CONCATENATE($A58,"_",U$4),assets_m6!$A:$D,4,FALSE)</f>
        <v>55.93</v>
      </c>
      <c r="V58">
        <f>VLOOKUP(CONCATENATE($A58,"_",V$4),assets_m6!$A:$D,4,FALSE)</f>
        <v>54.82</v>
      </c>
      <c r="X58" t="str">
        <f t="shared" si="59"/>
        <v>IEMG</v>
      </c>
      <c r="Y58">
        <f t="shared" si="73"/>
        <v>59.4</v>
      </c>
      <c r="Z58">
        <f t="shared" si="74"/>
        <v>59.35</v>
      </c>
      <c r="AA58">
        <f t="shared" si="75"/>
        <v>59.86</v>
      </c>
      <c r="AB58">
        <f t="shared" si="76"/>
        <v>60.78</v>
      </c>
      <c r="AC58">
        <f t="shared" si="77"/>
        <v>60.35</v>
      </c>
      <c r="AD58">
        <f t="shared" si="78"/>
        <v>59.43</v>
      </c>
      <c r="AE58">
        <f t="shared" si="79"/>
        <v>59</v>
      </c>
      <c r="AF58">
        <f t="shared" si="80"/>
        <v>60.22</v>
      </c>
      <c r="AG58">
        <f t="shared" si="81"/>
        <v>60.73</v>
      </c>
      <c r="AH58">
        <f t="shared" si="82"/>
        <v>60.01</v>
      </c>
      <c r="AI58">
        <f t="shared" si="83"/>
        <v>59.5</v>
      </c>
      <c r="AJ58">
        <f t="shared" si="84"/>
        <v>59.5</v>
      </c>
      <c r="AK58">
        <f t="shared" si="85"/>
        <v>58.64</v>
      </c>
      <c r="AL58">
        <f t="shared" si="86"/>
        <v>58.05</v>
      </c>
      <c r="AM58">
        <f t="shared" si="87"/>
        <v>56.9</v>
      </c>
      <c r="AN58">
        <f t="shared" si="88"/>
        <v>57.93</v>
      </c>
      <c r="AO58">
        <f t="shared" si="89"/>
        <v>57.23</v>
      </c>
      <c r="AP58">
        <f t="shared" si="90"/>
        <v>56.41</v>
      </c>
      <c r="AQ58">
        <f t="shared" si="91"/>
        <v>56.61</v>
      </c>
      <c r="AR58">
        <f t="shared" si="92"/>
        <v>55.93</v>
      </c>
      <c r="AS58">
        <f t="shared" si="93"/>
        <v>54.82</v>
      </c>
      <c r="AU58" t="str">
        <f t="shared" si="60"/>
        <v>IEMG</v>
      </c>
      <c r="AV58">
        <f t="shared" si="94"/>
        <v>-8.4175084175079392E-6</v>
      </c>
      <c r="AW58">
        <f t="shared" si="95"/>
        <v>8.5930918281381299E-5</v>
      </c>
      <c r="AX58">
        <f t="shared" si="96"/>
        <v>1.536919478783832E-4</v>
      </c>
      <c r="AY58">
        <f t="shared" si="97"/>
        <v>-7.0746956235603778E-5</v>
      </c>
      <c r="AZ58">
        <f t="shared" si="98"/>
        <v>-1.524440762220384E-4</v>
      </c>
      <c r="BA58">
        <f t="shared" si="99"/>
        <v>-7.2354029951203049E-5</v>
      </c>
      <c r="BB58">
        <f t="shared" si="100"/>
        <v>2.0677966101694895E-4</v>
      </c>
      <c r="BC58">
        <f t="shared" si="101"/>
        <v>8.4689471936233489E-5</v>
      </c>
      <c r="BD58">
        <f t="shared" si="102"/>
        <v>-1.1855754981063706E-4</v>
      </c>
      <c r="BE58">
        <f t="shared" si="103"/>
        <v>-8.4985835694050663E-5</v>
      </c>
      <c r="BF58">
        <f t="shared" si="104"/>
        <v>0</v>
      </c>
      <c r="BG58">
        <f t="shared" si="105"/>
        <v>-1.4453781512605035E-4</v>
      </c>
      <c r="BH58">
        <f t="shared" si="106"/>
        <v>-1.0061391541609882E-4</v>
      </c>
      <c r="BI58">
        <f t="shared" si="107"/>
        <v>-1.9810508182601183E-4</v>
      </c>
      <c r="BJ58">
        <f t="shared" si="108"/>
        <v>1.8101933216168738E-4</v>
      </c>
      <c r="BK58">
        <f t="shared" si="109"/>
        <v>-1.2083549110996079E-4</v>
      </c>
      <c r="BL58">
        <f t="shared" si="110"/>
        <v>-1.4328149571902853E-4</v>
      </c>
      <c r="BM58">
        <f t="shared" si="111"/>
        <v>3.5454706612303293E-5</v>
      </c>
      <c r="BN58">
        <f t="shared" si="112"/>
        <v>-1.2012012012012006E-4</v>
      </c>
      <c r="BO58">
        <f t="shared" si="113"/>
        <v>-1.9846236366887171E-4</v>
      </c>
      <c r="BQ58" t="s">
        <v>56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62"/>
        <v>-7.7104377104377078E-2</v>
      </c>
      <c r="BZ58">
        <f t="shared" si="63"/>
        <v>24</v>
      </c>
      <c r="CA58">
        <f t="shared" si="64"/>
        <v>2</v>
      </c>
      <c r="CB58">
        <f t="shared" si="65"/>
        <v>0.11999999999999997</v>
      </c>
      <c r="CC58">
        <f t="shared" si="66"/>
        <v>0</v>
      </c>
      <c r="CD58">
        <f t="shared" si="67"/>
        <v>1</v>
      </c>
      <c r="CE58">
        <f t="shared" si="68"/>
        <v>0</v>
      </c>
      <c r="CF58">
        <f t="shared" si="69"/>
        <v>0</v>
      </c>
      <c r="CG58">
        <f t="shared" si="70"/>
        <v>0</v>
      </c>
      <c r="CI58">
        <f t="shared" si="71"/>
        <v>0</v>
      </c>
      <c r="CJ58">
        <f t="shared" si="72"/>
        <v>1</v>
      </c>
      <c r="CK58">
        <f t="shared" si="72"/>
        <v>1</v>
      </c>
      <c r="CL58">
        <f t="shared" si="72"/>
        <v>1</v>
      </c>
      <c r="CM58">
        <f t="shared" si="72"/>
        <v>1</v>
      </c>
      <c r="CN58">
        <f t="shared" si="57"/>
        <v>0.2</v>
      </c>
      <c r="CO58">
        <f t="shared" si="114"/>
        <v>0.4</v>
      </c>
      <c r="CP58">
        <f t="shared" si="114"/>
        <v>0.60000000000000009</v>
      </c>
      <c r="CQ58">
        <f t="shared" si="114"/>
        <v>0.8</v>
      </c>
      <c r="CR58">
        <f t="shared" si="114"/>
        <v>1</v>
      </c>
    </row>
    <row r="59" spans="1:96" x14ac:dyDescent="0.25">
      <c r="A59" t="s">
        <v>57</v>
      </c>
      <c r="B59">
        <f>VLOOKUP(CONCATENATE($A59,"_",B$4),assets_m6!$A:$D,4,FALSE)</f>
        <v>64.75</v>
      </c>
      <c r="C59">
        <f>VLOOKUP(CONCATENATE($A59,"_",C$4),assets_m6!$A:$D,4,FALSE)</f>
        <v>64.290000000000006</v>
      </c>
      <c r="D59">
        <f>VLOOKUP(CONCATENATE($A59,"_",D$4),assets_m6!$A:$D,4,FALSE)</f>
        <v>64.33</v>
      </c>
      <c r="E59">
        <f>VLOOKUP(CONCATENATE($A59,"_",E$4),assets_m6!$A:$D,4,FALSE)</f>
        <v>65.95</v>
      </c>
      <c r="F59">
        <f>VLOOKUP(CONCATENATE($A59,"_",F$4),assets_m6!$A:$D,4,FALSE)</f>
        <v>65.040000000000006</v>
      </c>
      <c r="G59">
        <f>VLOOKUP(CONCATENATE($A59,"_",G$4),assets_m6!$A:$D,4,FALSE)</f>
        <v>63.79</v>
      </c>
      <c r="H59">
        <f>VLOOKUP(CONCATENATE($A59,"_",H$4),assets_m6!$A:$D,4,FALSE)</f>
        <v>63.11</v>
      </c>
      <c r="I59">
        <f>VLOOKUP(CONCATENATE($A59,"_",I$4),assets_m6!$A:$D,4,FALSE)</f>
        <v>64.900000000000006</v>
      </c>
      <c r="J59">
        <f>VLOOKUP(CONCATENATE($A59,"_",J$4),assets_m6!$A:$D,4,FALSE)</f>
        <v>64.69</v>
      </c>
      <c r="K59">
        <f>VLOOKUP(CONCATENATE($A59,"_",K$4),assets_m6!$A:$D,4,FALSE)</f>
        <v>63.59</v>
      </c>
      <c r="L59">
        <f>VLOOKUP(CONCATENATE($A59,"_",L$4),assets_m6!$A:$D,4,FALSE)</f>
        <v>62.84</v>
      </c>
      <c r="M59" t="e">
        <f>VLOOKUP(CONCATENATE($A59,"_",M$4),assets_m6!$A:$D,4,FALSE)</f>
        <v>#N/A</v>
      </c>
      <c r="N59">
        <f>VLOOKUP(CONCATENATE($A59,"_",N$4),assets_m6!$A:$D,4,FALSE)</f>
        <v>61.56</v>
      </c>
      <c r="O59">
        <f>VLOOKUP(CONCATENATE($A59,"_",O$4),assets_m6!$A:$D,4,FALSE)</f>
        <v>60.89</v>
      </c>
      <c r="P59">
        <f>VLOOKUP(CONCATENATE($A59,"_",P$4),assets_m6!$A:$D,4,FALSE)</f>
        <v>60</v>
      </c>
      <c r="Q59">
        <f>VLOOKUP(CONCATENATE($A59,"_",Q$4),assets_m6!$A:$D,4,FALSE)</f>
        <v>61.84</v>
      </c>
      <c r="R59">
        <f>VLOOKUP(CONCATENATE($A59,"_",R$4),assets_m6!$A:$D,4,FALSE)</f>
        <v>60.84</v>
      </c>
      <c r="S59">
        <f>VLOOKUP(CONCATENATE($A59,"_",S$4),assets_m6!$A:$D,4,FALSE)</f>
        <v>59.22</v>
      </c>
      <c r="T59">
        <f>VLOOKUP(CONCATENATE($A59,"_",T$4),assets_m6!$A:$D,4,FALSE)</f>
        <v>59.87</v>
      </c>
      <c r="U59">
        <f>VLOOKUP(CONCATENATE($A59,"_",U$4),assets_m6!$A:$D,4,FALSE)</f>
        <v>58.1</v>
      </c>
      <c r="V59">
        <f>VLOOKUP(CONCATENATE($A59,"_",V$4),assets_m6!$A:$D,4,FALSE)</f>
        <v>55.44</v>
      </c>
      <c r="X59" t="str">
        <f t="shared" si="59"/>
        <v>IEUS</v>
      </c>
      <c r="Y59">
        <f t="shared" si="73"/>
        <v>64.75</v>
      </c>
      <c r="Z59">
        <f t="shared" si="74"/>
        <v>64.290000000000006</v>
      </c>
      <c r="AA59">
        <f t="shared" si="75"/>
        <v>64.33</v>
      </c>
      <c r="AB59">
        <f t="shared" si="76"/>
        <v>65.95</v>
      </c>
      <c r="AC59">
        <f t="shared" si="77"/>
        <v>65.040000000000006</v>
      </c>
      <c r="AD59">
        <f t="shared" si="78"/>
        <v>63.79</v>
      </c>
      <c r="AE59">
        <f t="shared" si="79"/>
        <v>63.11</v>
      </c>
      <c r="AF59">
        <f t="shared" si="80"/>
        <v>64.900000000000006</v>
      </c>
      <c r="AG59">
        <f t="shared" si="81"/>
        <v>64.69</v>
      </c>
      <c r="AH59">
        <f t="shared" si="82"/>
        <v>63.59</v>
      </c>
      <c r="AI59">
        <f t="shared" si="83"/>
        <v>62.84</v>
      </c>
      <c r="AJ59">
        <f t="shared" si="84"/>
        <v>62.84</v>
      </c>
      <c r="AK59">
        <f t="shared" si="85"/>
        <v>61.56</v>
      </c>
      <c r="AL59">
        <f t="shared" si="86"/>
        <v>60.89</v>
      </c>
      <c r="AM59">
        <f t="shared" si="87"/>
        <v>60</v>
      </c>
      <c r="AN59">
        <f t="shared" si="88"/>
        <v>61.84</v>
      </c>
      <c r="AO59">
        <f t="shared" si="89"/>
        <v>60.84</v>
      </c>
      <c r="AP59">
        <f t="shared" si="90"/>
        <v>59.22</v>
      </c>
      <c r="AQ59">
        <f t="shared" si="91"/>
        <v>59.87</v>
      </c>
      <c r="AR59">
        <f t="shared" si="92"/>
        <v>58.1</v>
      </c>
      <c r="AS59">
        <f t="shared" si="93"/>
        <v>55.44</v>
      </c>
      <c r="AU59" t="str">
        <f t="shared" si="60"/>
        <v>IEUS</v>
      </c>
      <c r="AV59">
        <f t="shared" si="94"/>
        <v>-7.1042471042470073E-5</v>
      </c>
      <c r="AW59">
        <f t="shared" si="95"/>
        <v>6.2218074350586471E-6</v>
      </c>
      <c r="AX59">
        <f t="shared" si="96"/>
        <v>2.5182651950878351E-4</v>
      </c>
      <c r="AY59">
        <f t="shared" si="97"/>
        <v>-1.3798332069749758E-4</v>
      </c>
      <c r="AZ59">
        <f t="shared" si="98"/>
        <v>-1.9218942189422003E-4</v>
      </c>
      <c r="BA59">
        <f t="shared" si="99"/>
        <v>-1.0659978052986358E-4</v>
      </c>
      <c r="BB59">
        <f t="shared" si="100"/>
        <v>2.8363175408017846E-4</v>
      </c>
      <c r="BC59">
        <f t="shared" si="101"/>
        <v>-3.2357473035440363E-5</v>
      </c>
      <c r="BD59">
        <f t="shared" si="102"/>
        <v>-1.7004173751738978E-4</v>
      </c>
      <c r="BE59">
        <f t="shared" si="103"/>
        <v>-1.1794307281019027E-4</v>
      </c>
      <c r="BF59">
        <f t="shared" si="104"/>
        <v>0</v>
      </c>
      <c r="BG59">
        <f t="shared" si="105"/>
        <v>-2.0369191597708483E-4</v>
      </c>
      <c r="BH59">
        <f t="shared" si="106"/>
        <v>-1.088369070825214E-4</v>
      </c>
      <c r="BI59">
        <f t="shared" si="107"/>
        <v>-1.4616521596321242E-4</v>
      </c>
      <c r="BJ59">
        <f t="shared" si="108"/>
        <v>3.0666666666666722E-4</v>
      </c>
      <c r="BK59">
        <f t="shared" si="109"/>
        <v>-1.6170763260025872E-4</v>
      </c>
      <c r="BL59">
        <f t="shared" si="110"/>
        <v>-2.6627218934911312E-4</v>
      </c>
      <c r="BM59">
        <f t="shared" si="111"/>
        <v>1.0976021614319463E-4</v>
      </c>
      <c r="BN59">
        <f t="shared" si="112"/>
        <v>-2.9564055453482486E-4</v>
      </c>
      <c r="BO59">
        <f t="shared" si="113"/>
        <v>-4.5783132530120542E-4</v>
      </c>
      <c r="BQ59" t="s">
        <v>57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62"/>
        <v>-0.14378378378378381</v>
      </c>
      <c r="BZ59">
        <f t="shared" si="63"/>
        <v>6</v>
      </c>
      <c r="CA59">
        <f t="shared" si="64"/>
        <v>1</v>
      </c>
      <c r="CB59">
        <f t="shared" si="65"/>
        <v>0.24</v>
      </c>
      <c r="CC59">
        <f t="shared" si="66"/>
        <v>1</v>
      </c>
      <c r="CD59">
        <f t="shared" si="67"/>
        <v>0</v>
      </c>
      <c r="CE59">
        <f t="shared" si="68"/>
        <v>0</v>
      </c>
      <c r="CF59">
        <f t="shared" si="69"/>
        <v>0</v>
      </c>
      <c r="CG59">
        <f t="shared" si="70"/>
        <v>0</v>
      </c>
      <c r="CI59">
        <f t="shared" si="71"/>
        <v>1</v>
      </c>
      <c r="CJ59">
        <f t="shared" si="72"/>
        <v>1</v>
      </c>
      <c r="CK59">
        <f t="shared" si="72"/>
        <v>1</v>
      </c>
      <c r="CL59">
        <f t="shared" si="72"/>
        <v>1</v>
      </c>
      <c r="CM59">
        <f t="shared" si="72"/>
        <v>1</v>
      </c>
      <c r="CN59">
        <f t="shared" si="57"/>
        <v>0.2</v>
      </c>
      <c r="CO59">
        <f t="shared" si="114"/>
        <v>0.4</v>
      </c>
      <c r="CP59">
        <f t="shared" si="114"/>
        <v>0.60000000000000009</v>
      </c>
      <c r="CQ59">
        <f t="shared" si="114"/>
        <v>0.8</v>
      </c>
      <c r="CR59">
        <f t="shared" si="114"/>
        <v>1</v>
      </c>
    </row>
    <row r="60" spans="1:96" x14ac:dyDescent="0.25">
      <c r="A60" t="s">
        <v>58</v>
      </c>
      <c r="B60">
        <f>VLOOKUP(CONCATENATE($A60,"_",B$4),assets_m6!$A:$D,4,FALSE)</f>
        <v>7.468</v>
      </c>
      <c r="C60">
        <f>VLOOKUP(CONCATENATE($A60,"_",C$4),assets_m6!$A:$D,4,FALSE)</f>
        <v>7.5090000000000003</v>
      </c>
      <c r="D60">
        <f>VLOOKUP(CONCATENATE($A60,"_",D$4),assets_m6!$A:$D,4,FALSE)</f>
        <v>7.569</v>
      </c>
      <c r="E60">
        <f>VLOOKUP(CONCATENATE($A60,"_",E$4),assets_m6!$A:$D,4,FALSE)</f>
        <v>7.6879999999999997</v>
      </c>
      <c r="F60">
        <f>VLOOKUP(CONCATENATE($A60,"_",F$4),assets_m6!$A:$D,4,FALSE)</f>
        <v>7.7060000000000004</v>
      </c>
      <c r="G60">
        <f>VLOOKUP(CONCATENATE($A60,"_",G$4),assets_m6!$A:$D,4,FALSE)</f>
        <v>7.7160000000000002</v>
      </c>
      <c r="H60">
        <f>VLOOKUP(CONCATENATE($A60,"_",H$4),assets_m6!$A:$D,4,FALSE)</f>
        <v>7.5670000000000002</v>
      </c>
      <c r="I60">
        <f>VLOOKUP(CONCATENATE($A60,"_",I$4),assets_m6!$A:$D,4,FALSE)</f>
        <v>7.6719999999999997</v>
      </c>
      <c r="J60">
        <f>VLOOKUP(CONCATENATE($A60,"_",J$4),assets_m6!$A:$D,4,FALSE)</f>
        <v>7.65</v>
      </c>
      <c r="K60">
        <f>VLOOKUP(CONCATENATE($A60,"_",K$4),assets_m6!$A:$D,4,FALSE)</f>
        <v>7.6109999999999998</v>
      </c>
      <c r="L60">
        <f>VLOOKUP(CONCATENATE($A60,"_",L$4),assets_m6!$A:$D,4,FALSE)</f>
        <v>7.54</v>
      </c>
      <c r="M60">
        <f>VLOOKUP(CONCATENATE($A60,"_",M$4),assets_m6!$A:$D,4,FALSE)</f>
        <v>7.4450000000000003</v>
      </c>
      <c r="N60">
        <f>VLOOKUP(CONCATENATE($A60,"_",N$4),assets_m6!$A:$D,4,FALSE)</f>
        <v>7.4509999999999996</v>
      </c>
      <c r="O60">
        <f>VLOOKUP(CONCATENATE($A60,"_",O$4),assets_m6!$A:$D,4,FALSE)</f>
        <v>7.4340000000000002</v>
      </c>
      <c r="P60">
        <f>VLOOKUP(CONCATENATE($A60,"_",P$4),assets_m6!$A:$D,4,FALSE)</f>
        <v>7.1159999999999997</v>
      </c>
      <c r="Q60">
        <f>VLOOKUP(CONCATENATE($A60,"_",Q$4),assets_m6!$A:$D,4,FALSE)</f>
        <v>7.34</v>
      </c>
      <c r="R60">
        <f>VLOOKUP(CONCATENATE($A60,"_",R$4),assets_m6!$A:$D,4,FALSE)</f>
        <v>7.2190000000000003</v>
      </c>
      <c r="S60">
        <f>VLOOKUP(CONCATENATE($A60,"_",S$4),assets_m6!$A:$D,4,FALSE)</f>
        <v>7.0659999999999998</v>
      </c>
      <c r="T60">
        <f>VLOOKUP(CONCATENATE($A60,"_",T$4),assets_m6!$A:$D,4,FALSE)</f>
        <v>7.1040000000000001</v>
      </c>
      <c r="U60">
        <f>VLOOKUP(CONCATENATE($A60,"_",U$4),assets_m6!$A:$D,4,FALSE)</f>
        <v>6.9429999999999996</v>
      </c>
      <c r="V60">
        <f>VLOOKUP(CONCATENATE($A60,"_",V$4),assets_m6!$A:$D,4,FALSE)</f>
        <v>6.6589999999999998</v>
      </c>
      <c r="X60" t="str">
        <f t="shared" si="59"/>
        <v>IEVL.L</v>
      </c>
      <c r="Y60">
        <f t="shared" si="73"/>
        <v>7.468</v>
      </c>
      <c r="Z60">
        <f t="shared" si="74"/>
        <v>7.5090000000000003</v>
      </c>
      <c r="AA60">
        <f t="shared" si="75"/>
        <v>7.569</v>
      </c>
      <c r="AB60">
        <f t="shared" si="76"/>
        <v>7.6879999999999997</v>
      </c>
      <c r="AC60">
        <f t="shared" si="77"/>
        <v>7.7060000000000004</v>
      </c>
      <c r="AD60">
        <f t="shared" si="78"/>
        <v>7.7160000000000002</v>
      </c>
      <c r="AE60">
        <f t="shared" si="79"/>
        <v>7.5670000000000002</v>
      </c>
      <c r="AF60">
        <f t="shared" si="80"/>
        <v>7.6719999999999997</v>
      </c>
      <c r="AG60">
        <f t="shared" si="81"/>
        <v>7.65</v>
      </c>
      <c r="AH60">
        <f t="shared" si="82"/>
        <v>7.6109999999999998</v>
      </c>
      <c r="AI60">
        <f t="shared" si="83"/>
        <v>7.54</v>
      </c>
      <c r="AJ60">
        <f t="shared" si="84"/>
        <v>7.4450000000000003</v>
      </c>
      <c r="AK60">
        <f t="shared" si="85"/>
        <v>7.4509999999999996</v>
      </c>
      <c r="AL60">
        <f t="shared" si="86"/>
        <v>7.4340000000000002</v>
      </c>
      <c r="AM60">
        <f t="shared" si="87"/>
        <v>7.1159999999999997</v>
      </c>
      <c r="AN60">
        <f t="shared" si="88"/>
        <v>7.34</v>
      </c>
      <c r="AO60">
        <f t="shared" si="89"/>
        <v>7.2190000000000003</v>
      </c>
      <c r="AP60">
        <f t="shared" si="90"/>
        <v>7.0659999999999998</v>
      </c>
      <c r="AQ60">
        <f t="shared" si="91"/>
        <v>7.1040000000000001</v>
      </c>
      <c r="AR60">
        <f t="shared" si="92"/>
        <v>6.9429999999999996</v>
      </c>
      <c r="AS60">
        <f t="shared" si="93"/>
        <v>6.6589999999999998</v>
      </c>
      <c r="AU60" t="str">
        <f t="shared" si="60"/>
        <v>IEVL.L</v>
      </c>
      <c r="AV60">
        <f t="shared" si="94"/>
        <v>5.4900910551687692E-5</v>
      </c>
      <c r="AW60">
        <f t="shared" si="95"/>
        <v>7.990411506192517E-5</v>
      </c>
      <c r="AX60">
        <f t="shared" si="96"/>
        <v>1.5722024045448509E-4</v>
      </c>
      <c r="AY60">
        <f t="shared" si="97"/>
        <v>2.3413111342352606E-5</v>
      </c>
      <c r="AZ60">
        <f t="shared" si="98"/>
        <v>1.2976901116013219E-5</v>
      </c>
      <c r="BA60">
        <f t="shared" si="99"/>
        <v>-1.9310523587350961E-4</v>
      </c>
      <c r="BB60">
        <f t="shared" si="100"/>
        <v>1.3876040703052667E-4</v>
      </c>
      <c r="BC60">
        <f t="shared" si="101"/>
        <v>-2.8675703858184768E-5</v>
      </c>
      <c r="BD60">
        <f t="shared" si="102"/>
        <v>-5.0980392156863511E-5</v>
      </c>
      <c r="BE60">
        <f t="shared" si="103"/>
        <v>-9.328603337274962E-5</v>
      </c>
      <c r="BF60">
        <f t="shared" si="104"/>
        <v>-1.2599469496021187E-4</v>
      </c>
      <c r="BG60">
        <f t="shared" si="105"/>
        <v>8.0591000671582799E-6</v>
      </c>
      <c r="BH60">
        <f t="shared" si="106"/>
        <v>-2.2815729432290243E-5</v>
      </c>
      <c r="BI60">
        <f t="shared" si="107"/>
        <v>-4.2776432606941151E-4</v>
      </c>
      <c r="BJ60">
        <f t="shared" si="108"/>
        <v>3.1478358628442976E-4</v>
      </c>
      <c r="BK60">
        <f t="shared" si="109"/>
        <v>-1.6485013623978141E-4</v>
      </c>
      <c r="BL60">
        <f t="shared" si="110"/>
        <v>-2.1194071200997432E-4</v>
      </c>
      <c r="BM60">
        <f t="shared" si="111"/>
        <v>5.3778658363996965E-5</v>
      </c>
      <c r="BN60">
        <f t="shared" si="112"/>
        <v>-2.2663288288288358E-4</v>
      </c>
      <c r="BO60">
        <f t="shared" si="113"/>
        <v>-4.0904508137692616E-4</v>
      </c>
      <c r="BQ60" t="s">
        <v>58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62"/>
        <v>-0.10832886984467062</v>
      </c>
      <c r="BZ60">
        <f t="shared" si="63"/>
        <v>12</v>
      </c>
      <c r="CA60">
        <f t="shared" si="64"/>
        <v>1</v>
      </c>
      <c r="CB60">
        <f t="shared" si="65"/>
        <v>0.24</v>
      </c>
      <c r="CC60">
        <f t="shared" si="66"/>
        <v>1</v>
      </c>
      <c r="CD60">
        <f t="shared" si="67"/>
        <v>0</v>
      </c>
      <c r="CE60">
        <f t="shared" si="68"/>
        <v>0</v>
      </c>
      <c r="CF60">
        <f t="shared" si="69"/>
        <v>0</v>
      </c>
      <c r="CG60">
        <f t="shared" si="70"/>
        <v>0</v>
      </c>
      <c r="CI60">
        <f t="shared" si="71"/>
        <v>1</v>
      </c>
      <c r="CJ60">
        <f t="shared" si="72"/>
        <v>1</v>
      </c>
      <c r="CK60">
        <f t="shared" si="72"/>
        <v>1</v>
      </c>
      <c r="CL60">
        <f t="shared" si="72"/>
        <v>1</v>
      </c>
      <c r="CM60">
        <f t="shared" si="72"/>
        <v>1</v>
      </c>
      <c r="CN60">
        <f t="shared" si="57"/>
        <v>0.2</v>
      </c>
      <c r="CO60">
        <f t="shared" si="114"/>
        <v>0.4</v>
      </c>
      <c r="CP60">
        <f t="shared" si="114"/>
        <v>0.60000000000000009</v>
      </c>
      <c r="CQ60">
        <f t="shared" si="114"/>
        <v>0.8</v>
      </c>
      <c r="CR60">
        <f t="shared" si="114"/>
        <v>1</v>
      </c>
    </row>
    <row r="61" spans="1:96" x14ac:dyDescent="0.25">
      <c r="A61" t="s">
        <v>59</v>
      </c>
      <c r="B61">
        <f>VLOOKUP(CONCATENATE($A61,"_",B$4),assets_m6!$A:$D,4,FALSE)</f>
        <v>47.47</v>
      </c>
      <c r="C61">
        <f>VLOOKUP(CONCATENATE($A61,"_",C$4),assets_m6!$A:$D,4,FALSE)</f>
        <v>47.45</v>
      </c>
      <c r="D61">
        <f>VLOOKUP(CONCATENATE($A61,"_",D$4),assets_m6!$A:$D,4,FALSE)</f>
        <v>47.78</v>
      </c>
      <c r="E61">
        <f>VLOOKUP(CONCATENATE($A61,"_",E$4),assets_m6!$A:$D,4,FALSE)</f>
        <v>48.47</v>
      </c>
      <c r="F61">
        <f>VLOOKUP(CONCATENATE($A61,"_",F$4),assets_m6!$A:$D,4,FALSE)</f>
        <v>47.96</v>
      </c>
      <c r="G61">
        <f>VLOOKUP(CONCATENATE($A61,"_",G$4),assets_m6!$A:$D,4,FALSE)</f>
        <v>47.69</v>
      </c>
      <c r="H61">
        <f>VLOOKUP(CONCATENATE($A61,"_",H$4),assets_m6!$A:$D,4,FALSE)</f>
        <v>47.12</v>
      </c>
      <c r="I61">
        <f>VLOOKUP(CONCATENATE($A61,"_",I$4),assets_m6!$A:$D,4,FALSE)</f>
        <v>47.53</v>
      </c>
      <c r="J61">
        <f>VLOOKUP(CONCATENATE($A61,"_",J$4),assets_m6!$A:$D,4,FALSE)</f>
        <v>47.67</v>
      </c>
      <c r="K61">
        <f>VLOOKUP(CONCATENATE($A61,"_",K$4),assets_m6!$A:$D,4,FALSE)</f>
        <v>47.71</v>
      </c>
      <c r="L61">
        <f>VLOOKUP(CONCATENATE($A61,"_",L$4),assets_m6!$A:$D,4,FALSE)</f>
        <v>47.34</v>
      </c>
      <c r="M61" t="e">
        <f>VLOOKUP(CONCATENATE($A61,"_",M$4),assets_m6!$A:$D,4,FALSE)</f>
        <v>#N/A</v>
      </c>
      <c r="N61">
        <f>VLOOKUP(CONCATENATE($A61,"_",N$4),assets_m6!$A:$D,4,FALSE)</f>
        <v>47</v>
      </c>
      <c r="O61">
        <f>VLOOKUP(CONCATENATE($A61,"_",O$4),assets_m6!$A:$D,4,FALSE)</f>
        <v>46.63</v>
      </c>
      <c r="P61">
        <f>VLOOKUP(CONCATENATE($A61,"_",P$4),assets_m6!$A:$D,4,FALSE)</f>
        <v>46.43</v>
      </c>
      <c r="Q61">
        <f>VLOOKUP(CONCATENATE($A61,"_",Q$4),assets_m6!$A:$D,4,FALSE)</f>
        <v>47.85</v>
      </c>
      <c r="R61">
        <f>VLOOKUP(CONCATENATE($A61,"_",R$4),assets_m6!$A:$D,4,FALSE)</f>
        <v>48.16</v>
      </c>
      <c r="S61">
        <f>VLOOKUP(CONCATENATE($A61,"_",S$4),assets_m6!$A:$D,4,FALSE)</f>
        <v>47.19</v>
      </c>
      <c r="T61">
        <f>VLOOKUP(CONCATENATE($A61,"_",T$4),assets_m6!$A:$D,4,FALSE)</f>
        <v>47.85</v>
      </c>
      <c r="U61">
        <f>VLOOKUP(CONCATENATE($A61,"_",U$4),assets_m6!$A:$D,4,FALSE)</f>
        <v>47.57</v>
      </c>
      <c r="V61">
        <f>VLOOKUP(CONCATENATE($A61,"_",V$4),assets_m6!$A:$D,4,FALSE)</f>
        <v>47.58</v>
      </c>
      <c r="X61" t="str">
        <f t="shared" si="59"/>
        <v>IGF</v>
      </c>
      <c r="Y61">
        <f t="shared" si="73"/>
        <v>47.47</v>
      </c>
      <c r="Z61">
        <f t="shared" si="74"/>
        <v>47.45</v>
      </c>
      <c r="AA61">
        <f t="shared" si="75"/>
        <v>47.78</v>
      </c>
      <c r="AB61">
        <f t="shared" si="76"/>
        <v>48.47</v>
      </c>
      <c r="AC61">
        <f t="shared" si="77"/>
        <v>47.96</v>
      </c>
      <c r="AD61">
        <f t="shared" si="78"/>
        <v>47.69</v>
      </c>
      <c r="AE61">
        <f t="shared" si="79"/>
        <v>47.12</v>
      </c>
      <c r="AF61">
        <f t="shared" si="80"/>
        <v>47.53</v>
      </c>
      <c r="AG61">
        <f t="shared" si="81"/>
        <v>47.67</v>
      </c>
      <c r="AH61">
        <f t="shared" si="82"/>
        <v>47.71</v>
      </c>
      <c r="AI61">
        <f t="shared" si="83"/>
        <v>47.34</v>
      </c>
      <c r="AJ61">
        <f t="shared" si="84"/>
        <v>47.34</v>
      </c>
      <c r="AK61">
        <f t="shared" si="85"/>
        <v>47</v>
      </c>
      <c r="AL61">
        <f t="shared" si="86"/>
        <v>46.63</v>
      </c>
      <c r="AM61">
        <f t="shared" si="87"/>
        <v>46.43</v>
      </c>
      <c r="AN61">
        <f t="shared" si="88"/>
        <v>47.85</v>
      </c>
      <c r="AO61">
        <f t="shared" si="89"/>
        <v>48.16</v>
      </c>
      <c r="AP61">
        <f t="shared" si="90"/>
        <v>47.19</v>
      </c>
      <c r="AQ61">
        <f t="shared" si="91"/>
        <v>47.85</v>
      </c>
      <c r="AR61">
        <f t="shared" si="92"/>
        <v>47.57</v>
      </c>
      <c r="AS61">
        <f t="shared" si="93"/>
        <v>47.58</v>
      </c>
      <c r="AU61" t="str">
        <f t="shared" si="60"/>
        <v>IGF</v>
      </c>
      <c r="AV61">
        <f t="shared" si="94"/>
        <v>-4.2131872761735881E-6</v>
      </c>
      <c r="AW61">
        <f t="shared" si="95"/>
        <v>6.9546891464699329E-5</v>
      </c>
      <c r="AX61">
        <f t="shared" si="96"/>
        <v>1.4441188781917072E-4</v>
      </c>
      <c r="AY61">
        <f t="shared" si="97"/>
        <v>-1.0521972354033383E-4</v>
      </c>
      <c r="AZ61">
        <f t="shared" si="98"/>
        <v>-5.6296914095079887E-5</v>
      </c>
      <c r="BA61">
        <f t="shared" si="99"/>
        <v>-1.1952191235059767E-4</v>
      </c>
      <c r="BB61">
        <f t="shared" si="100"/>
        <v>8.7011884550085668E-5</v>
      </c>
      <c r="BC61">
        <f t="shared" si="101"/>
        <v>2.9455081001472872E-5</v>
      </c>
      <c r="BD61">
        <f t="shared" si="102"/>
        <v>8.391021606880459E-6</v>
      </c>
      <c r="BE61">
        <f t="shared" si="103"/>
        <v>-7.7551875916997994E-5</v>
      </c>
      <c r="BF61">
        <f t="shared" si="104"/>
        <v>0</v>
      </c>
      <c r="BG61">
        <f t="shared" si="105"/>
        <v>-7.182087029995847E-5</v>
      </c>
      <c r="BH61">
        <f t="shared" si="106"/>
        <v>-7.8723404255318604E-5</v>
      </c>
      <c r="BI61">
        <f t="shared" si="107"/>
        <v>-4.2890842805061734E-5</v>
      </c>
      <c r="BJ61">
        <f t="shared" si="108"/>
        <v>3.0583674348481622E-4</v>
      </c>
      <c r="BK61">
        <f t="shared" si="109"/>
        <v>6.4785788923718953E-5</v>
      </c>
      <c r="BL61">
        <f t="shared" si="110"/>
        <v>-2.0141196013289013E-4</v>
      </c>
      <c r="BM61">
        <f t="shared" si="111"/>
        <v>1.3986013986014065E-4</v>
      </c>
      <c r="BN61">
        <f t="shared" si="112"/>
        <v>-5.8516196447231163E-5</v>
      </c>
      <c r="BO61">
        <f t="shared" si="113"/>
        <v>2.1021652301866745E-6</v>
      </c>
      <c r="BQ61" t="s">
        <v>59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62"/>
        <v>2.3172530018959222E-3</v>
      </c>
      <c r="BZ61">
        <f t="shared" si="63"/>
        <v>71</v>
      </c>
      <c r="CA61">
        <f t="shared" si="64"/>
        <v>4</v>
      </c>
      <c r="CB61">
        <f t="shared" si="65"/>
        <v>0.12000000000000002</v>
      </c>
      <c r="CC61">
        <f t="shared" si="66"/>
        <v>0</v>
      </c>
      <c r="CD61">
        <f t="shared" si="67"/>
        <v>0</v>
      </c>
      <c r="CE61">
        <f t="shared" si="68"/>
        <v>0</v>
      </c>
      <c r="CF61">
        <f t="shared" si="69"/>
        <v>1</v>
      </c>
      <c r="CG61">
        <f t="shared" si="70"/>
        <v>0</v>
      </c>
      <c r="CI61">
        <f t="shared" si="71"/>
        <v>0</v>
      </c>
      <c r="CJ61">
        <f t="shared" si="72"/>
        <v>0</v>
      </c>
      <c r="CK61">
        <f t="shared" si="72"/>
        <v>0</v>
      </c>
      <c r="CL61">
        <f t="shared" si="72"/>
        <v>1</v>
      </c>
      <c r="CM61">
        <f t="shared" si="72"/>
        <v>1</v>
      </c>
      <c r="CN61">
        <f t="shared" si="57"/>
        <v>0.2</v>
      </c>
      <c r="CO61">
        <f t="shared" si="114"/>
        <v>0.4</v>
      </c>
      <c r="CP61">
        <f t="shared" si="114"/>
        <v>0.60000000000000009</v>
      </c>
      <c r="CQ61">
        <f t="shared" si="114"/>
        <v>0.8</v>
      </c>
      <c r="CR61">
        <f t="shared" si="114"/>
        <v>1</v>
      </c>
    </row>
    <row r="62" spans="1:96" x14ac:dyDescent="0.25">
      <c r="A62" t="s">
        <v>60</v>
      </c>
      <c r="B62">
        <f>VLOOKUP(CONCATENATE($A62,"_",B$4),assets_m6!$A:$D,4,FALSE)</f>
        <v>45.38</v>
      </c>
      <c r="C62">
        <f>VLOOKUP(CONCATENATE($A62,"_",C$4),assets_m6!$A:$D,4,FALSE)</f>
        <v>44.93</v>
      </c>
      <c r="D62">
        <f>VLOOKUP(CONCATENATE($A62,"_",D$4),assets_m6!$A:$D,4,FALSE)</f>
        <v>45.09</v>
      </c>
      <c r="E62">
        <f>VLOOKUP(CONCATENATE($A62,"_",E$4),assets_m6!$A:$D,4,FALSE)</f>
        <v>45.68</v>
      </c>
      <c r="F62">
        <f>VLOOKUP(CONCATENATE($A62,"_",F$4),assets_m6!$A:$D,4,FALSE)</f>
        <v>45.06</v>
      </c>
      <c r="G62">
        <f>VLOOKUP(CONCATENATE($A62,"_",G$4),assets_m6!$A:$D,4,FALSE)</f>
        <v>44.17</v>
      </c>
      <c r="H62">
        <f>VLOOKUP(CONCATENATE($A62,"_",H$4),assets_m6!$A:$D,4,FALSE)</f>
        <v>43.4</v>
      </c>
      <c r="I62">
        <f>VLOOKUP(CONCATENATE($A62,"_",I$4),assets_m6!$A:$D,4,FALSE)</f>
        <v>44.92</v>
      </c>
      <c r="J62">
        <f>VLOOKUP(CONCATENATE($A62,"_",J$4),assets_m6!$A:$D,4,FALSE)</f>
        <v>44.93</v>
      </c>
      <c r="K62">
        <f>VLOOKUP(CONCATENATE($A62,"_",K$4),assets_m6!$A:$D,4,FALSE)</f>
        <v>44.6</v>
      </c>
      <c r="L62">
        <f>VLOOKUP(CONCATENATE($A62,"_",L$4),assets_m6!$A:$D,4,FALSE)</f>
        <v>44.6</v>
      </c>
      <c r="M62" t="e">
        <f>VLOOKUP(CONCATENATE($A62,"_",M$4),assets_m6!$A:$D,4,FALSE)</f>
        <v>#N/A</v>
      </c>
      <c r="N62">
        <f>VLOOKUP(CONCATENATE($A62,"_",N$4),assets_m6!$A:$D,4,FALSE)</f>
        <v>44.35</v>
      </c>
      <c r="O62">
        <f>VLOOKUP(CONCATENATE($A62,"_",O$4),assets_m6!$A:$D,4,FALSE)</f>
        <v>43.87</v>
      </c>
      <c r="P62">
        <f>VLOOKUP(CONCATENATE($A62,"_",P$4),assets_m6!$A:$D,4,FALSE)</f>
        <v>42.68</v>
      </c>
      <c r="Q62">
        <f>VLOOKUP(CONCATENATE($A62,"_",Q$4),assets_m6!$A:$D,4,FALSE)</f>
        <v>44.1</v>
      </c>
      <c r="R62">
        <f>VLOOKUP(CONCATENATE($A62,"_",R$4),assets_m6!$A:$D,4,FALSE)</f>
        <v>43.75</v>
      </c>
      <c r="S62">
        <f>VLOOKUP(CONCATENATE($A62,"_",S$4),assets_m6!$A:$D,4,FALSE)</f>
        <v>42.61</v>
      </c>
      <c r="T62">
        <f>VLOOKUP(CONCATENATE($A62,"_",T$4),assets_m6!$A:$D,4,FALSE)</f>
        <v>43.29</v>
      </c>
      <c r="U62">
        <f>VLOOKUP(CONCATENATE($A62,"_",U$4),assets_m6!$A:$D,4,FALSE)</f>
        <v>42.49</v>
      </c>
      <c r="V62">
        <f>VLOOKUP(CONCATENATE($A62,"_",V$4),assets_m6!$A:$D,4,FALSE)</f>
        <v>41.5</v>
      </c>
      <c r="X62" t="str">
        <f t="shared" si="59"/>
        <v>INDA</v>
      </c>
      <c r="Y62">
        <f t="shared" si="73"/>
        <v>45.38</v>
      </c>
      <c r="Z62">
        <f t="shared" si="74"/>
        <v>44.93</v>
      </c>
      <c r="AA62">
        <f t="shared" si="75"/>
        <v>45.09</v>
      </c>
      <c r="AB62">
        <f t="shared" si="76"/>
        <v>45.68</v>
      </c>
      <c r="AC62">
        <f t="shared" si="77"/>
        <v>45.06</v>
      </c>
      <c r="AD62">
        <f t="shared" si="78"/>
        <v>44.17</v>
      </c>
      <c r="AE62">
        <f t="shared" si="79"/>
        <v>43.4</v>
      </c>
      <c r="AF62">
        <f t="shared" si="80"/>
        <v>44.92</v>
      </c>
      <c r="AG62">
        <f t="shared" si="81"/>
        <v>44.93</v>
      </c>
      <c r="AH62">
        <f t="shared" si="82"/>
        <v>44.6</v>
      </c>
      <c r="AI62">
        <f t="shared" si="83"/>
        <v>44.6</v>
      </c>
      <c r="AJ62">
        <f t="shared" si="84"/>
        <v>44.6</v>
      </c>
      <c r="AK62">
        <f t="shared" si="85"/>
        <v>44.35</v>
      </c>
      <c r="AL62">
        <f t="shared" si="86"/>
        <v>43.87</v>
      </c>
      <c r="AM62">
        <f t="shared" si="87"/>
        <v>42.68</v>
      </c>
      <c r="AN62">
        <f t="shared" si="88"/>
        <v>44.1</v>
      </c>
      <c r="AO62">
        <f t="shared" si="89"/>
        <v>43.75</v>
      </c>
      <c r="AP62">
        <f t="shared" si="90"/>
        <v>42.61</v>
      </c>
      <c r="AQ62">
        <f t="shared" si="91"/>
        <v>43.29</v>
      </c>
      <c r="AR62">
        <f t="shared" si="92"/>
        <v>42.49</v>
      </c>
      <c r="AS62">
        <f t="shared" si="93"/>
        <v>41.5</v>
      </c>
      <c r="AU62" t="str">
        <f t="shared" si="60"/>
        <v>INDA</v>
      </c>
      <c r="AV62">
        <f t="shared" si="94"/>
        <v>-9.9162626707801415E-5</v>
      </c>
      <c r="AW62">
        <f t="shared" si="95"/>
        <v>3.5610950367238749E-5</v>
      </c>
      <c r="AX62">
        <f t="shared" si="96"/>
        <v>1.3084941228653721E-4</v>
      </c>
      <c r="AY62">
        <f t="shared" si="97"/>
        <v>-1.3572679509632168E-4</v>
      </c>
      <c r="AZ62">
        <f t="shared" si="98"/>
        <v>-1.9751442521083012E-4</v>
      </c>
      <c r="BA62">
        <f t="shared" si="99"/>
        <v>-1.7432646592710054E-4</v>
      </c>
      <c r="BB62">
        <f t="shared" si="100"/>
        <v>3.5023041474654449E-4</v>
      </c>
      <c r="BC62">
        <f t="shared" si="101"/>
        <v>2.226179875333484E-6</v>
      </c>
      <c r="BD62">
        <f t="shared" si="102"/>
        <v>-7.3447585132427852E-5</v>
      </c>
      <c r="BE62">
        <f t="shared" si="103"/>
        <v>0</v>
      </c>
      <c r="BF62">
        <f t="shared" si="104"/>
        <v>0</v>
      </c>
      <c r="BG62">
        <f t="shared" si="105"/>
        <v>-5.6053811659192826E-5</v>
      </c>
      <c r="BH62">
        <f t="shared" si="106"/>
        <v>-1.0822998872604373E-4</v>
      </c>
      <c r="BI62">
        <f t="shared" si="107"/>
        <v>-2.712559835878728E-4</v>
      </c>
      <c r="BJ62">
        <f t="shared" si="108"/>
        <v>3.3270852858481765E-4</v>
      </c>
      <c r="BK62">
        <f t="shared" si="109"/>
        <v>-7.936507936507969E-5</v>
      </c>
      <c r="BL62">
        <f t="shared" si="110"/>
        <v>-2.6057142857142869E-4</v>
      </c>
      <c r="BM62">
        <f t="shared" si="111"/>
        <v>1.5958695141985444E-4</v>
      </c>
      <c r="BN62">
        <f t="shared" si="112"/>
        <v>-1.8480018480018415E-4</v>
      </c>
      <c r="BO62">
        <f t="shared" si="113"/>
        <v>-2.3299599905860248E-4</v>
      </c>
      <c r="BQ62" t="s">
        <v>60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62"/>
        <v>-8.5500220361392737E-2</v>
      </c>
      <c r="BZ62">
        <f t="shared" si="63"/>
        <v>20</v>
      </c>
      <c r="CA62">
        <f t="shared" si="64"/>
        <v>1</v>
      </c>
      <c r="CB62">
        <f t="shared" si="65"/>
        <v>0.24</v>
      </c>
      <c r="CC62">
        <f t="shared" si="66"/>
        <v>1</v>
      </c>
      <c r="CD62">
        <f t="shared" si="67"/>
        <v>0</v>
      </c>
      <c r="CE62">
        <f t="shared" si="68"/>
        <v>0</v>
      </c>
      <c r="CF62">
        <f t="shared" si="69"/>
        <v>0</v>
      </c>
      <c r="CG62">
        <f t="shared" si="70"/>
        <v>0</v>
      </c>
      <c r="CI62">
        <f t="shared" si="71"/>
        <v>1</v>
      </c>
      <c r="CJ62">
        <f t="shared" si="72"/>
        <v>1</v>
      </c>
      <c r="CK62">
        <f t="shared" si="72"/>
        <v>1</v>
      </c>
      <c r="CL62">
        <f t="shared" si="72"/>
        <v>1</v>
      </c>
      <c r="CM62">
        <f t="shared" si="72"/>
        <v>1</v>
      </c>
      <c r="CN62">
        <f t="shared" si="57"/>
        <v>0.2</v>
      </c>
      <c r="CO62">
        <f t="shared" si="114"/>
        <v>0.4</v>
      </c>
      <c r="CP62">
        <f t="shared" si="114"/>
        <v>0.60000000000000009</v>
      </c>
      <c r="CQ62">
        <f t="shared" si="114"/>
        <v>0.8</v>
      </c>
      <c r="CR62">
        <f t="shared" si="114"/>
        <v>1</v>
      </c>
    </row>
    <row r="63" spans="1:96" x14ac:dyDescent="0.25">
      <c r="A63" t="s">
        <v>61</v>
      </c>
      <c r="B63">
        <f>VLOOKUP(CONCATENATE($A63,"_",B$4),assets_m6!$A:$D,4,FALSE)</f>
        <v>11.305</v>
      </c>
      <c r="C63">
        <f>VLOOKUP(CONCATENATE($A63,"_",C$4),assets_m6!$A:$D,4,FALSE)</f>
        <v>11.44</v>
      </c>
      <c r="D63">
        <f>VLOOKUP(CONCATENATE($A63,"_",D$4),assets_m6!$A:$D,4,FALSE)</f>
        <v>11.414999999999999</v>
      </c>
      <c r="E63">
        <f>VLOOKUP(CONCATENATE($A63,"_",E$4),assets_m6!$A:$D,4,FALSE)</f>
        <v>11.678000000000001</v>
      </c>
      <c r="F63">
        <f>VLOOKUP(CONCATENATE($A63,"_",F$4),assets_m6!$A:$D,4,FALSE)</f>
        <v>11.744999999999999</v>
      </c>
      <c r="G63">
        <f>VLOOKUP(CONCATENATE($A63,"_",G$4),assets_m6!$A:$D,4,FALSE)</f>
        <v>11.45</v>
      </c>
      <c r="H63">
        <f>VLOOKUP(CONCATENATE($A63,"_",H$4),assets_m6!$A:$D,4,FALSE)</f>
        <v>11.175000000000001</v>
      </c>
      <c r="I63">
        <f>VLOOKUP(CONCATENATE($A63,"_",I$4),assets_m6!$A:$D,4,FALSE)</f>
        <v>11.315</v>
      </c>
      <c r="J63">
        <f>VLOOKUP(CONCATENATE($A63,"_",J$4),assets_m6!$A:$D,4,FALSE)</f>
        <v>11.288</v>
      </c>
      <c r="K63">
        <f>VLOOKUP(CONCATENATE($A63,"_",K$4),assets_m6!$A:$D,4,FALSE)</f>
        <v>11.167999999999999</v>
      </c>
      <c r="L63">
        <f>VLOOKUP(CONCATENATE($A63,"_",L$4),assets_m6!$A:$D,4,FALSE)</f>
        <v>10.891999999999999</v>
      </c>
      <c r="M63">
        <f>VLOOKUP(CONCATENATE($A63,"_",M$4),assets_m6!$A:$D,4,FALSE)</f>
        <v>10.731999999999999</v>
      </c>
      <c r="N63">
        <f>VLOOKUP(CONCATENATE($A63,"_",N$4),assets_m6!$A:$D,4,FALSE)</f>
        <v>10.78</v>
      </c>
      <c r="O63">
        <f>VLOOKUP(CONCATENATE($A63,"_",O$4),assets_m6!$A:$D,4,FALSE)</f>
        <v>10.7</v>
      </c>
      <c r="P63">
        <f>VLOOKUP(CONCATENATE($A63,"_",P$4),assets_m6!$A:$D,4,FALSE)</f>
        <v>10.49</v>
      </c>
      <c r="Q63">
        <f>VLOOKUP(CONCATENATE($A63,"_",Q$4),assets_m6!$A:$D,4,FALSE)</f>
        <v>10.85</v>
      </c>
      <c r="R63">
        <f>VLOOKUP(CONCATENATE($A63,"_",R$4),assets_m6!$A:$D,4,FALSE)</f>
        <v>11.02</v>
      </c>
      <c r="S63">
        <f>VLOOKUP(CONCATENATE($A63,"_",S$4),assets_m6!$A:$D,4,FALSE)</f>
        <v>10.94</v>
      </c>
      <c r="T63">
        <f>VLOOKUP(CONCATENATE($A63,"_",T$4),assets_m6!$A:$D,4,FALSE)</f>
        <v>10.965</v>
      </c>
      <c r="U63">
        <f>VLOOKUP(CONCATENATE($A63,"_",U$4),assets_m6!$A:$D,4,FALSE)</f>
        <v>10.945</v>
      </c>
      <c r="V63">
        <f>VLOOKUP(CONCATENATE($A63,"_",V$4),assets_m6!$A:$D,4,FALSE)</f>
        <v>10.682</v>
      </c>
      <c r="X63" t="str">
        <f t="shared" si="59"/>
        <v>IUMO.L</v>
      </c>
      <c r="Y63">
        <f t="shared" si="73"/>
        <v>11.305</v>
      </c>
      <c r="Z63">
        <f t="shared" si="74"/>
        <v>11.44</v>
      </c>
      <c r="AA63">
        <f t="shared" si="75"/>
        <v>11.414999999999999</v>
      </c>
      <c r="AB63">
        <f t="shared" si="76"/>
        <v>11.678000000000001</v>
      </c>
      <c r="AC63">
        <f t="shared" si="77"/>
        <v>11.744999999999999</v>
      </c>
      <c r="AD63">
        <f t="shared" si="78"/>
        <v>11.45</v>
      </c>
      <c r="AE63">
        <f t="shared" si="79"/>
        <v>11.175000000000001</v>
      </c>
      <c r="AF63">
        <f t="shared" si="80"/>
        <v>11.315</v>
      </c>
      <c r="AG63">
        <f t="shared" si="81"/>
        <v>11.288</v>
      </c>
      <c r="AH63">
        <f t="shared" si="82"/>
        <v>11.167999999999999</v>
      </c>
      <c r="AI63">
        <f t="shared" si="83"/>
        <v>10.891999999999999</v>
      </c>
      <c r="AJ63">
        <f t="shared" si="84"/>
        <v>10.731999999999999</v>
      </c>
      <c r="AK63">
        <f t="shared" si="85"/>
        <v>10.78</v>
      </c>
      <c r="AL63">
        <f t="shared" si="86"/>
        <v>10.7</v>
      </c>
      <c r="AM63">
        <f t="shared" si="87"/>
        <v>10.49</v>
      </c>
      <c r="AN63">
        <f t="shared" si="88"/>
        <v>10.85</v>
      </c>
      <c r="AO63">
        <f t="shared" si="89"/>
        <v>11.02</v>
      </c>
      <c r="AP63">
        <f t="shared" si="90"/>
        <v>10.94</v>
      </c>
      <c r="AQ63">
        <f t="shared" si="91"/>
        <v>10.965</v>
      </c>
      <c r="AR63">
        <f t="shared" si="92"/>
        <v>10.945</v>
      </c>
      <c r="AS63">
        <f t="shared" si="93"/>
        <v>10.682</v>
      </c>
      <c r="AU63" t="str">
        <f t="shared" si="60"/>
        <v>IUMO.L</v>
      </c>
      <c r="AV63">
        <f t="shared" si="94"/>
        <v>1.1941618752764246E-4</v>
      </c>
      <c r="AW63">
        <f t="shared" si="95"/>
        <v>-2.1853146853147168E-5</v>
      </c>
      <c r="AX63">
        <f t="shared" si="96"/>
        <v>2.3039859833552494E-4</v>
      </c>
      <c r="AY63">
        <f t="shared" si="97"/>
        <v>5.737283781469292E-5</v>
      </c>
      <c r="AZ63">
        <f t="shared" si="98"/>
        <v>-2.5117071094082585E-4</v>
      </c>
      <c r="BA63">
        <f t="shared" si="99"/>
        <v>-2.4017467248908176E-4</v>
      </c>
      <c r="BB63">
        <f t="shared" si="100"/>
        <v>1.2527964205816445E-4</v>
      </c>
      <c r="BC63">
        <f t="shared" si="101"/>
        <v>-2.3862129916039989E-5</v>
      </c>
      <c r="BD63">
        <f t="shared" si="102"/>
        <v>-1.0630758327427443E-4</v>
      </c>
      <c r="BE63">
        <f t="shared" si="103"/>
        <v>-2.4713467048710587E-4</v>
      </c>
      <c r="BF63">
        <f t="shared" si="104"/>
        <v>-1.4689680499449151E-4</v>
      </c>
      <c r="BG63">
        <f t="shared" si="105"/>
        <v>4.472605292582934E-5</v>
      </c>
      <c r="BH63">
        <f t="shared" si="106"/>
        <v>-7.4211502782931416E-5</v>
      </c>
      <c r="BI63">
        <f t="shared" si="107"/>
        <v>-1.9626168224298981E-4</v>
      </c>
      <c r="BJ63">
        <f t="shared" si="108"/>
        <v>3.4318398474737788E-4</v>
      </c>
      <c r="BK63">
        <f t="shared" si="109"/>
        <v>1.5668202764976952E-4</v>
      </c>
      <c r="BL63">
        <f t="shared" si="110"/>
        <v>-7.2595281306715124E-5</v>
      </c>
      <c r="BM63">
        <f t="shared" si="111"/>
        <v>2.2851919561243474E-5</v>
      </c>
      <c r="BN63">
        <f t="shared" si="112"/>
        <v>-1.8239854081166965E-5</v>
      </c>
      <c r="BO63">
        <f t="shared" si="113"/>
        <v>-2.4029237094563719E-4</v>
      </c>
      <c r="BQ63" t="s">
        <v>61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62"/>
        <v>-5.510835913312688E-2</v>
      </c>
      <c r="BZ63">
        <f t="shared" si="63"/>
        <v>37</v>
      </c>
      <c r="CA63">
        <f t="shared" si="64"/>
        <v>2</v>
      </c>
      <c r="CB63">
        <f t="shared" si="65"/>
        <v>0.11999999999999997</v>
      </c>
      <c r="CC63">
        <f t="shared" si="66"/>
        <v>0</v>
      </c>
      <c r="CD63">
        <f t="shared" si="67"/>
        <v>1</v>
      </c>
      <c r="CE63">
        <f t="shared" si="68"/>
        <v>0</v>
      </c>
      <c r="CF63">
        <f t="shared" si="69"/>
        <v>0</v>
      </c>
      <c r="CG63">
        <f t="shared" si="70"/>
        <v>0</v>
      </c>
      <c r="CI63">
        <f t="shared" si="71"/>
        <v>0</v>
      </c>
      <c r="CJ63">
        <f t="shared" si="72"/>
        <v>1</v>
      </c>
      <c r="CK63">
        <f t="shared" si="72"/>
        <v>1</v>
      </c>
      <c r="CL63">
        <f t="shared" si="72"/>
        <v>1</v>
      </c>
      <c r="CM63">
        <f t="shared" si="72"/>
        <v>1</v>
      </c>
      <c r="CN63">
        <f t="shared" si="57"/>
        <v>0.2</v>
      </c>
      <c r="CO63">
        <f t="shared" si="114"/>
        <v>0.4</v>
      </c>
      <c r="CP63">
        <f t="shared" si="114"/>
        <v>0.60000000000000009</v>
      </c>
      <c r="CQ63">
        <f t="shared" si="114"/>
        <v>0.8</v>
      </c>
      <c r="CR63">
        <f t="shared" si="114"/>
        <v>1</v>
      </c>
    </row>
    <row r="64" spans="1:96" x14ac:dyDescent="0.25">
      <c r="A64" t="s">
        <v>62</v>
      </c>
      <c r="B64">
        <f>VLOOKUP(CONCATENATE($A64,"_",B$4),assets_m6!$A:$D,4,FALSE)</f>
        <v>9.1620000000000008</v>
      </c>
      <c r="C64">
        <f>VLOOKUP(CONCATENATE($A64,"_",C$4),assets_m6!$A:$D,4,FALSE)</f>
        <v>9.2319999999999993</v>
      </c>
      <c r="D64">
        <f>VLOOKUP(CONCATENATE($A64,"_",D$4),assets_m6!$A:$D,4,FALSE)</f>
        <v>9.2520000000000007</v>
      </c>
      <c r="E64">
        <f>VLOOKUP(CONCATENATE($A64,"_",E$4),assets_m6!$A:$D,4,FALSE)</f>
        <v>9.4079999999999995</v>
      </c>
      <c r="F64">
        <f>VLOOKUP(CONCATENATE($A64,"_",F$4),assets_m6!$A:$D,4,FALSE)</f>
        <v>9.4320000000000004</v>
      </c>
      <c r="G64">
        <f>VLOOKUP(CONCATENATE($A64,"_",G$4),assets_m6!$A:$D,4,FALSE)</f>
        <v>9.35</v>
      </c>
      <c r="H64">
        <f>VLOOKUP(CONCATENATE($A64,"_",H$4),assets_m6!$A:$D,4,FALSE)</f>
        <v>9.1449999999999996</v>
      </c>
      <c r="I64">
        <f>VLOOKUP(CONCATENATE($A64,"_",I$4),assets_m6!$A:$D,4,FALSE)</f>
        <v>9.2520000000000007</v>
      </c>
      <c r="J64">
        <f>VLOOKUP(CONCATENATE($A64,"_",J$4),assets_m6!$A:$D,4,FALSE)</f>
        <v>9.25</v>
      </c>
      <c r="K64">
        <f>VLOOKUP(CONCATENATE($A64,"_",K$4),assets_m6!$A:$D,4,FALSE)</f>
        <v>9.19</v>
      </c>
      <c r="L64">
        <f>VLOOKUP(CONCATENATE($A64,"_",L$4),assets_m6!$A:$D,4,FALSE)</f>
        <v>9.0820000000000007</v>
      </c>
      <c r="M64">
        <f>VLOOKUP(CONCATENATE($A64,"_",M$4),assets_m6!$A:$D,4,FALSE)</f>
        <v>9.0120000000000005</v>
      </c>
      <c r="N64">
        <f>VLOOKUP(CONCATENATE($A64,"_",N$4),assets_m6!$A:$D,4,FALSE)</f>
        <v>9.0389999999999997</v>
      </c>
      <c r="O64">
        <f>VLOOKUP(CONCATENATE($A64,"_",O$4),assets_m6!$A:$D,4,FALSE)</f>
        <v>8.9350000000000005</v>
      </c>
      <c r="P64">
        <f>VLOOKUP(CONCATENATE($A64,"_",P$4),assets_m6!$A:$D,4,FALSE)</f>
        <v>8.6920000000000002</v>
      </c>
      <c r="Q64">
        <f>VLOOKUP(CONCATENATE($A64,"_",Q$4),assets_m6!$A:$D,4,FALSE)</f>
        <v>9.0719999999999992</v>
      </c>
      <c r="R64">
        <f>VLOOKUP(CONCATENATE($A64,"_",R$4),assets_m6!$A:$D,4,FALSE)</f>
        <v>9.0879999999999992</v>
      </c>
      <c r="S64">
        <f>VLOOKUP(CONCATENATE($A64,"_",S$4),assets_m6!$A:$D,4,FALSE)</f>
        <v>8.89</v>
      </c>
      <c r="T64">
        <f>VLOOKUP(CONCATENATE($A64,"_",T$4),assets_m6!$A:$D,4,FALSE)</f>
        <v>9.1349999999999998</v>
      </c>
      <c r="U64">
        <f>VLOOKUP(CONCATENATE($A64,"_",U$4),assets_m6!$A:$D,4,FALSE)</f>
        <v>9.0890000000000004</v>
      </c>
      <c r="V64">
        <f>VLOOKUP(CONCATENATE($A64,"_",V$4),assets_m6!$A:$D,4,FALSE)</f>
        <v>8.9420000000000002</v>
      </c>
      <c r="X64" t="str">
        <f t="shared" si="59"/>
        <v>IUVL.L</v>
      </c>
      <c r="Y64">
        <f t="shared" si="73"/>
        <v>9.1620000000000008</v>
      </c>
      <c r="Z64">
        <f t="shared" si="74"/>
        <v>9.2319999999999993</v>
      </c>
      <c r="AA64">
        <f t="shared" si="75"/>
        <v>9.2520000000000007</v>
      </c>
      <c r="AB64">
        <f t="shared" si="76"/>
        <v>9.4079999999999995</v>
      </c>
      <c r="AC64">
        <f t="shared" si="77"/>
        <v>9.4320000000000004</v>
      </c>
      <c r="AD64">
        <f t="shared" si="78"/>
        <v>9.35</v>
      </c>
      <c r="AE64">
        <f t="shared" si="79"/>
        <v>9.1449999999999996</v>
      </c>
      <c r="AF64">
        <f t="shared" si="80"/>
        <v>9.2520000000000007</v>
      </c>
      <c r="AG64">
        <f t="shared" si="81"/>
        <v>9.25</v>
      </c>
      <c r="AH64">
        <f t="shared" si="82"/>
        <v>9.19</v>
      </c>
      <c r="AI64">
        <f t="shared" si="83"/>
        <v>9.0820000000000007</v>
      </c>
      <c r="AJ64">
        <f t="shared" si="84"/>
        <v>9.0120000000000005</v>
      </c>
      <c r="AK64">
        <f t="shared" si="85"/>
        <v>9.0389999999999997</v>
      </c>
      <c r="AL64">
        <f t="shared" si="86"/>
        <v>8.9350000000000005</v>
      </c>
      <c r="AM64">
        <f t="shared" si="87"/>
        <v>8.6920000000000002</v>
      </c>
      <c r="AN64">
        <f t="shared" si="88"/>
        <v>9.0719999999999992</v>
      </c>
      <c r="AO64">
        <f t="shared" si="89"/>
        <v>9.0879999999999992</v>
      </c>
      <c r="AP64">
        <f t="shared" si="90"/>
        <v>8.89</v>
      </c>
      <c r="AQ64">
        <f t="shared" si="91"/>
        <v>9.1349999999999998</v>
      </c>
      <c r="AR64">
        <f t="shared" si="92"/>
        <v>9.0890000000000004</v>
      </c>
      <c r="AS64">
        <f t="shared" si="93"/>
        <v>8.9420000000000002</v>
      </c>
      <c r="AU64" t="str">
        <f t="shared" si="60"/>
        <v>IUVL.L</v>
      </c>
      <c r="AV64">
        <f t="shared" si="94"/>
        <v>7.6402532198208373E-5</v>
      </c>
      <c r="AW64">
        <f t="shared" si="95"/>
        <v>2.1663778162913076E-5</v>
      </c>
      <c r="AX64">
        <f t="shared" si="96"/>
        <v>1.6861219195849416E-4</v>
      </c>
      <c r="AY64">
        <f t="shared" si="97"/>
        <v>2.5510204081633623E-5</v>
      </c>
      <c r="AZ64">
        <f t="shared" si="98"/>
        <v>-8.6938083121290002E-5</v>
      </c>
      <c r="BA64">
        <f t="shared" si="99"/>
        <v>-2.192513368983958E-4</v>
      </c>
      <c r="BB64">
        <f t="shared" si="100"/>
        <v>1.1700382722799466E-4</v>
      </c>
      <c r="BC64">
        <f t="shared" si="101"/>
        <v>-2.1616947686993816E-6</v>
      </c>
      <c r="BD64">
        <f t="shared" si="102"/>
        <v>-6.4864864864865401E-5</v>
      </c>
      <c r="BE64">
        <f t="shared" si="103"/>
        <v>-1.1751904243743066E-4</v>
      </c>
      <c r="BF64">
        <f t="shared" si="104"/>
        <v>-7.7075534023343182E-5</v>
      </c>
      <c r="BG64">
        <f t="shared" si="105"/>
        <v>2.9960053262316074E-5</v>
      </c>
      <c r="BH64">
        <f t="shared" si="106"/>
        <v>-1.1505697532912846E-4</v>
      </c>
      <c r="BI64">
        <f t="shared" si="107"/>
        <v>-2.7196418578623424E-4</v>
      </c>
      <c r="BJ64">
        <f t="shared" si="108"/>
        <v>4.3718361711918893E-4</v>
      </c>
      <c r="BK64">
        <f t="shared" si="109"/>
        <v>1.7636684303350989E-5</v>
      </c>
      <c r="BL64">
        <f t="shared" si="110"/>
        <v>-2.1786971830985765E-4</v>
      </c>
      <c r="BM64">
        <f t="shared" si="111"/>
        <v>2.7559055118110145E-4</v>
      </c>
      <c r="BN64">
        <f t="shared" si="112"/>
        <v>-5.0355774493704848E-5</v>
      </c>
      <c r="BO64">
        <f t="shared" si="113"/>
        <v>-1.6173396413246809E-4</v>
      </c>
      <c r="BQ64" t="s">
        <v>62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62"/>
        <v>-2.4012224405151782E-2</v>
      </c>
      <c r="BZ64">
        <f t="shared" si="63"/>
        <v>51</v>
      </c>
      <c r="CA64">
        <f t="shared" si="64"/>
        <v>3</v>
      </c>
      <c r="CB64">
        <f t="shared" si="65"/>
        <v>7.9999999999999988E-2</v>
      </c>
      <c r="CC64">
        <f t="shared" si="66"/>
        <v>0</v>
      </c>
      <c r="CD64">
        <f t="shared" si="67"/>
        <v>0</v>
      </c>
      <c r="CE64">
        <f t="shared" si="68"/>
        <v>1</v>
      </c>
      <c r="CF64">
        <f t="shared" si="69"/>
        <v>0</v>
      </c>
      <c r="CG64">
        <f t="shared" si="70"/>
        <v>0</v>
      </c>
      <c r="CI64">
        <f t="shared" si="71"/>
        <v>0</v>
      </c>
      <c r="CJ64">
        <f t="shared" si="72"/>
        <v>0</v>
      </c>
      <c r="CK64">
        <f t="shared" si="72"/>
        <v>1</v>
      </c>
      <c r="CL64">
        <f t="shared" si="72"/>
        <v>1</v>
      </c>
      <c r="CM64">
        <f t="shared" si="72"/>
        <v>1</v>
      </c>
      <c r="CN64">
        <f t="shared" si="57"/>
        <v>0.2</v>
      </c>
      <c r="CO64">
        <f t="shared" si="114"/>
        <v>0.4</v>
      </c>
      <c r="CP64">
        <f t="shared" si="114"/>
        <v>0.60000000000000009</v>
      </c>
      <c r="CQ64">
        <f t="shared" si="114"/>
        <v>0.8</v>
      </c>
      <c r="CR64">
        <f t="shared" si="114"/>
        <v>1</v>
      </c>
    </row>
    <row r="65" spans="1:96" x14ac:dyDescent="0.25">
      <c r="A65" t="s">
        <v>63</v>
      </c>
      <c r="B65">
        <f>VLOOKUP(CONCATENATE($A65,"_",B$4),assets_m6!$A:$D,4,FALSE)</f>
        <v>450.85</v>
      </c>
      <c r="C65">
        <f>VLOOKUP(CONCATENATE($A65,"_",C$4),assets_m6!$A:$D,4,FALSE)</f>
        <v>449.25</v>
      </c>
      <c r="D65">
        <f>VLOOKUP(CONCATENATE($A65,"_",D$4),assets_m6!$A:$D,4,FALSE)</f>
        <v>452.82</v>
      </c>
      <c r="E65">
        <f>VLOOKUP(CONCATENATE($A65,"_",E$4),assets_m6!$A:$D,4,FALSE)</f>
        <v>459.5</v>
      </c>
      <c r="F65">
        <f>VLOOKUP(CONCATENATE($A65,"_",F$4),assets_m6!$A:$D,4,FALSE)</f>
        <v>451.38</v>
      </c>
      <c r="G65">
        <f>VLOOKUP(CONCATENATE($A65,"_",G$4),assets_m6!$A:$D,4,FALSE)</f>
        <v>442.35</v>
      </c>
      <c r="H65">
        <f>VLOOKUP(CONCATENATE($A65,"_",H$4),assets_m6!$A:$D,4,FALSE)</f>
        <v>440.91</v>
      </c>
      <c r="I65">
        <f>VLOOKUP(CONCATENATE($A65,"_",I$4),assets_m6!$A:$D,4,FALSE)</f>
        <v>448</v>
      </c>
      <c r="J65">
        <f>VLOOKUP(CONCATENATE($A65,"_",J$4),assets_m6!$A:$D,4,FALSE)</f>
        <v>448.51</v>
      </c>
      <c r="K65">
        <f>VLOOKUP(CONCATENATE($A65,"_",K$4),assets_m6!$A:$D,4,FALSE)</f>
        <v>439.1</v>
      </c>
      <c r="L65">
        <f>VLOOKUP(CONCATENATE($A65,"_",L$4),assets_m6!$A:$D,4,FALSE)</f>
        <v>436.07</v>
      </c>
      <c r="M65" t="e">
        <f>VLOOKUP(CONCATENATE($A65,"_",M$4),assets_m6!$A:$D,4,FALSE)</f>
        <v>#N/A</v>
      </c>
      <c r="N65">
        <f>VLOOKUP(CONCATENATE($A65,"_",N$4),assets_m6!$A:$D,4,FALSE)</f>
        <v>431.34</v>
      </c>
      <c r="O65">
        <f>VLOOKUP(CONCATENATE($A65,"_",O$4),assets_m6!$A:$D,4,FALSE)</f>
        <v>423.48</v>
      </c>
      <c r="P65">
        <f>VLOOKUP(CONCATENATE($A65,"_",P$4),assets_m6!$A:$D,4,FALSE)</f>
        <v>430.14</v>
      </c>
      <c r="Q65">
        <f>VLOOKUP(CONCATENATE($A65,"_",Q$4),assets_m6!$A:$D,4,FALSE)</f>
        <v>439.61</v>
      </c>
      <c r="R65">
        <f>VLOOKUP(CONCATENATE($A65,"_",R$4),assets_m6!$A:$D,4,FALSE)</f>
        <v>438.72</v>
      </c>
      <c r="S65">
        <f>VLOOKUP(CONCATENATE($A65,"_",S$4),assets_m6!$A:$D,4,FALSE)</f>
        <v>431.92</v>
      </c>
      <c r="T65">
        <f>VLOOKUP(CONCATENATE($A65,"_",T$4),assets_m6!$A:$D,4,FALSE)</f>
        <v>439.8</v>
      </c>
      <c r="U65">
        <f>VLOOKUP(CONCATENATE($A65,"_",U$4),assets_m6!$A:$D,4,FALSE)</f>
        <v>437.69</v>
      </c>
      <c r="V65">
        <f>VLOOKUP(CONCATENATE($A65,"_",V$4),assets_m6!$A:$D,4,FALSE)</f>
        <v>433.95</v>
      </c>
      <c r="X65" t="str">
        <f t="shared" si="59"/>
        <v>IVV</v>
      </c>
      <c r="Y65">
        <f t="shared" si="73"/>
        <v>450.85</v>
      </c>
      <c r="Z65">
        <f t="shared" si="74"/>
        <v>449.25</v>
      </c>
      <c r="AA65">
        <f t="shared" si="75"/>
        <v>452.82</v>
      </c>
      <c r="AB65">
        <f t="shared" si="76"/>
        <v>459.5</v>
      </c>
      <c r="AC65">
        <f t="shared" si="77"/>
        <v>451.38</v>
      </c>
      <c r="AD65">
        <f t="shared" si="78"/>
        <v>442.35</v>
      </c>
      <c r="AE65">
        <f t="shared" si="79"/>
        <v>440.91</v>
      </c>
      <c r="AF65">
        <f t="shared" si="80"/>
        <v>448</v>
      </c>
      <c r="AG65">
        <f t="shared" si="81"/>
        <v>448.51</v>
      </c>
      <c r="AH65">
        <f t="shared" si="82"/>
        <v>439.1</v>
      </c>
      <c r="AI65">
        <f t="shared" si="83"/>
        <v>436.07</v>
      </c>
      <c r="AJ65">
        <f t="shared" si="84"/>
        <v>436.07</v>
      </c>
      <c r="AK65">
        <f t="shared" si="85"/>
        <v>431.34</v>
      </c>
      <c r="AL65">
        <f t="shared" si="86"/>
        <v>423.48</v>
      </c>
      <c r="AM65">
        <f t="shared" si="87"/>
        <v>430.14</v>
      </c>
      <c r="AN65">
        <f t="shared" si="88"/>
        <v>439.61</v>
      </c>
      <c r="AO65">
        <f t="shared" si="89"/>
        <v>438.72</v>
      </c>
      <c r="AP65">
        <f t="shared" si="90"/>
        <v>431.92</v>
      </c>
      <c r="AQ65">
        <f t="shared" si="91"/>
        <v>439.8</v>
      </c>
      <c r="AR65">
        <f t="shared" si="92"/>
        <v>437.69</v>
      </c>
      <c r="AS65">
        <f t="shared" si="93"/>
        <v>433.95</v>
      </c>
      <c r="AU65" t="str">
        <f t="shared" si="60"/>
        <v>IVV</v>
      </c>
      <c r="AV65">
        <f t="shared" si="94"/>
        <v>-3.5488521681269224E-5</v>
      </c>
      <c r="AW65">
        <f t="shared" si="95"/>
        <v>7.9465776293822883E-5</v>
      </c>
      <c r="AX65">
        <f t="shared" si="96"/>
        <v>1.475199858663488E-4</v>
      </c>
      <c r="AY65">
        <f t="shared" si="97"/>
        <v>-1.7671381936887933E-4</v>
      </c>
      <c r="AZ65">
        <f t="shared" si="98"/>
        <v>-2.000531702778141E-4</v>
      </c>
      <c r="BA65">
        <f t="shared" si="99"/>
        <v>-3.2553407934893132E-5</v>
      </c>
      <c r="BB65">
        <f t="shared" si="100"/>
        <v>1.6080379215712901E-4</v>
      </c>
      <c r="BC65">
        <f t="shared" si="101"/>
        <v>1.1383928571428368E-5</v>
      </c>
      <c r="BD65">
        <f t="shared" si="102"/>
        <v>-2.0980580143140551E-4</v>
      </c>
      <c r="BE65">
        <f t="shared" si="103"/>
        <v>-6.9004782509679563E-5</v>
      </c>
      <c r="BF65">
        <f t="shared" si="104"/>
        <v>0</v>
      </c>
      <c r="BG65">
        <f t="shared" si="105"/>
        <v>-1.0846882381269104E-4</v>
      </c>
      <c r="BH65">
        <f t="shared" si="106"/>
        <v>-1.8222284045068757E-4</v>
      </c>
      <c r="BI65">
        <f t="shared" si="107"/>
        <v>1.5726834797392955E-4</v>
      </c>
      <c r="BJ65">
        <f t="shared" si="108"/>
        <v>2.2016087785372269E-4</v>
      </c>
      <c r="BK65">
        <f t="shared" si="109"/>
        <v>-2.0245217351743283E-5</v>
      </c>
      <c r="BL65">
        <f t="shared" si="110"/>
        <v>-1.5499635302698784E-4</v>
      </c>
      <c r="BM65">
        <f t="shared" si="111"/>
        <v>1.8244119281348386E-4</v>
      </c>
      <c r="BN65">
        <f t="shared" si="112"/>
        <v>-4.7976352887676521E-5</v>
      </c>
      <c r="BO65">
        <f t="shared" si="113"/>
        <v>-8.5448605177180408E-5</v>
      </c>
      <c r="BQ65" t="s">
        <v>63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62"/>
        <v>-3.7484751025840153E-2</v>
      </c>
      <c r="BZ65">
        <f t="shared" si="63"/>
        <v>47</v>
      </c>
      <c r="CA65">
        <f t="shared" si="64"/>
        <v>3</v>
      </c>
      <c r="CB65">
        <f t="shared" si="65"/>
        <v>7.9999999999999988E-2</v>
      </c>
      <c r="CC65">
        <f t="shared" si="66"/>
        <v>0</v>
      </c>
      <c r="CD65">
        <f t="shared" si="67"/>
        <v>0</v>
      </c>
      <c r="CE65">
        <f t="shared" si="68"/>
        <v>1</v>
      </c>
      <c r="CF65">
        <f t="shared" si="69"/>
        <v>0</v>
      </c>
      <c r="CG65">
        <f t="shared" si="70"/>
        <v>0</v>
      </c>
      <c r="CI65">
        <f t="shared" si="71"/>
        <v>0</v>
      </c>
      <c r="CJ65">
        <f t="shared" si="72"/>
        <v>0</v>
      </c>
      <c r="CK65">
        <f t="shared" si="72"/>
        <v>1</v>
      </c>
      <c r="CL65">
        <f t="shared" si="72"/>
        <v>1</v>
      </c>
      <c r="CM65">
        <f t="shared" si="72"/>
        <v>1</v>
      </c>
      <c r="CN65">
        <f t="shared" si="57"/>
        <v>0.2</v>
      </c>
      <c r="CO65">
        <f t="shared" si="114"/>
        <v>0.4</v>
      </c>
      <c r="CP65">
        <f t="shared" si="114"/>
        <v>0.60000000000000009</v>
      </c>
      <c r="CQ65">
        <f t="shared" si="114"/>
        <v>0.8</v>
      </c>
      <c r="CR65">
        <f t="shared" si="114"/>
        <v>1</v>
      </c>
    </row>
    <row r="66" spans="1:96" x14ac:dyDescent="0.25">
      <c r="A66" t="s">
        <v>64</v>
      </c>
      <c r="B66">
        <f>VLOOKUP(CONCATENATE($A66,"_",B$4),assets_m6!$A:$D,4,FALSE)</f>
        <v>198.38</v>
      </c>
      <c r="C66">
        <f>VLOOKUP(CONCATENATE($A66,"_",C$4),assets_m6!$A:$D,4,FALSE)</f>
        <v>199.36</v>
      </c>
      <c r="D66">
        <f>VLOOKUP(CONCATENATE($A66,"_",D$4),assets_m6!$A:$D,4,FALSE)</f>
        <v>202.76</v>
      </c>
      <c r="E66">
        <f>VLOOKUP(CONCATENATE($A66,"_",E$4),assets_m6!$A:$D,4,FALSE)</f>
        <v>206.61</v>
      </c>
      <c r="F66">
        <f>VLOOKUP(CONCATENATE($A66,"_",F$4),assets_m6!$A:$D,4,FALSE)</f>
        <v>203.44</v>
      </c>
      <c r="G66">
        <f>VLOOKUP(CONCATENATE($A66,"_",G$4),assets_m6!$A:$D,4,FALSE)</f>
        <v>201.38</v>
      </c>
      <c r="H66">
        <f>VLOOKUP(CONCATENATE($A66,"_",H$4),assets_m6!$A:$D,4,FALSE)</f>
        <v>200.68</v>
      </c>
      <c r="I66">
        <f>VLOOKUP(CONCATENATE($A66,"_",I$4),assets_m6!$A:$D,4,FALSE)</f>
        <v>206.06</v>
      </c>
      <c r="J66">
        <f>VLOOKUP(CONCATENATE($A66,"_",J$4),assets_m6!$A:$D,4,FALSE)</f>
        <v>206.49</v>
      </c>
      <c r="K66">
        <f>VLOOKUP(CONCATENATE($A66,"_",K$4),assets_m6!$A:$D,4,FALSE)</f>
        <v>201.2</v>
      </c>
      <c r="L66">
        <f>VLOOKUP(CONCATENATE($A66,"_",L$4),assets_m6!$A:$D,4,FALSE)</f>
        <v>199.47</v>
      </c>
      <c r="M66" t="e">
        <f>VLOOKUP(CONCATENATE($A66,"_",M$4),assets_m6!$A:$D,4,FALSE)</f>
        <v>#N/A</v>
      </c>
      <c r="N66">
        <f>VLOOKUP(CONCATENATE($A66,"_",N$4),assets_m6!$A:$D,4,FALSE)</f>
        <v>196.66</v>
      </c>
      <c r="O66">
        <f>VLOOKUP(CONCATENATE($A66,"_",O$4),assets_m6!$A:$D,4,FALSE)</f>
        <v>192.98</v>
      </c>
      <c r="P66">
        <f>VLOOKUP(CONCATENATE($A66,"_",P$4),assets_m6!$A:$D,4,FALSE)</f>
        <v>198.04</v>
      </c>
      <c r="Q66">
        <f>VLOOKUP(CONCATENATE($A66,"_",Q$4),assets_m6!$A:$D,4,FALSE)</f>
        <v>202.5</v>
      </c>
      <c r="R66">
        <f>VLOOKUP(CONCATENATE($A66,"_",R$4),assets_m6!$A:$D,4,FALSE)</f>
        <v>203.32</v>
      </c>
      <c r="S66">
        <f>VLOOKUP(CONCATENATE($A66,"_",S$4),assets_m6!$A:$D,4,FALSE)</f>
        <v>199.49</v>
      </c>
      <c r="T66">
        <f>VLOOKUP(CONCATENATE($A66,"_",T$4),assets_m6!$A:$D,4,FALSE)</f>
        <v>204.24</v>
      </c>
      <c r="U66">
        <f>VLOOKUP(CONCATENATE($A66,"_",U$4),assets_m6!$A:$D,4,FALSE)</f>
        <v>201.82</v>
      </c>
      <c r="V66">
        <f>VLOOKUP(CONCATENATE($A66,"_",V$4),assets_m6!$A:$D,4,FALSE)</f>
        <v>198.66</v>
      </c>
      <c r="X66" t="str">
        <f t="shared" si="59"/>
        <v>IWM</v>
      </c>
      <c r="Y66">
        <f t="shared" si="73"/>
        <v>198.38</v>
      </c>
      <c r="Z66">
        <f t="shared" si="74"/>
        <v>199.36</v>
      </c>
      <c r="AA66">
        <f t="shared" si="75"/>
        <v>202.76</v>
      </c>
      <c r="AB66">
        <f t="shared" si="76"/>
        <v>206.61</v>
      </c>
      <c r="AC66">
        <f t="shared" si="77"/>
        <v>203.44</v>
      </c>
      <c r="AD66">
        <f t="shared" si="78"/>
        <v>201.38</v>
      </c>
      <c r="AE66">
        <f t="shared" si="79"/>
        <v>200.68</v>
      </c>
      <c r="AF66">
        <f t="shared" si="80"/>
        <v>206.06</v>
      </c>
      <c r="AG66">
        <f t="shared" si="81"/>
        <v>206.49</v>
      </c>
      <c r="AH66">
        <f t="shared" si="82"/>
        <v>201.2</v>
      </c>
      <c r="AI66">
        <f t="shared" si="83"/>
        <v>199.47</v>
      </c>
      <c r="AJ66">
        <f t="shared" si="84"/>
        <v>199.47</v>
      </c>
      <c r="AK66">
        <f t="shared" si="85"/>
        <v>196.66</v>
      </c>
      <c r="AL66">
        <f t="shared" si="86"/>
        <v>192.98</v>
      </c>
      <c r="AM66">
        <f t="shared" si="87"/>
        <v>198.04</v>
      </c>
      <c r="AN66">
        <f t="shared" si="88"/>
        <v>202.5</v>
      </c>
      <c r="AO66">
        <f t="shared" si="89"/>
        <v>203.32</v>
      </c>
      <c r="AP66">
        <f t="shared" si="90"/>
        <v>199.49</v>
      </c>
      <c r="AQ66">
        <f t="shared" si="91"/>
        <v>204.24</v>
      </c>
      <c r="AR66">
        <f t="shared" si="92"/>
        <v>201.82</v>
      </c>
      <c r="AS66">
        <f t="shared" si="93"/>
        <v>198.66</v>
      </c>
      <c r="AU66" t="str">
        <f t="shared" si="60"/>
        <v>IWM</v>
      </c>
      <c r="AV66">
        <f t="shared" si="94"/>
        <v>4.9400141143261325E-5</v>
      </c>
      <c r="AW66">
        <f t="shared" si="95"/>
        <v>1.7054574638844186E-4</v>
      </c>
      <c r="AX66">
        <f t="shared" si="96"/>
        <v>1.8987966068258154E-4</v>
      </c>
      <c r="AY66">
        <f t="shared" si="97"/>
        <v>-1.5342916606166283E-4</v>
      </c>
      <c r="AZ66">
        <f t="shared" si="98"/>
        <v>-1.0125835627211966E-4</v>
      </c>
      <c r="BA66">
        <f t="shared" si="99"/>
        <v>-3.4760154930975702E-5</v>
      </c>
      <c r="BB66">
        <f t="shared" si="100"/>
        <v>2.680884991030494E-4</v>
      </c>
      <c r="BC66">
        <f t="shared" si="101"/>
        <v>2.0867708434436906E-5</v>
      </c>
      <c r="BD66">
        <f t="shared" si="102"/>
        <v>-2.5618674027798056E-4</v>
      </c>
      <c r="BE66">
        <f t="shared" si="103"/>
        <v>-8.5984095427434884E-5</v>
      </c>
      <c r="BF66">
        <f t="shared" si="104"/>
        <v>0</v>
      </c>
      <c r="BG66">
        <f t="shared" si="105"/>
        <v>-1.4087331428284968E-4</v>
      </c>
      <c r="BH66">
        <f t="shared" si="106"/>
        <v>-1.8712498728770503E-4</v>
      </c>
      <c r="BI66">
        <f t="shared" si="107"/>
        <v>2.6220333713338184E-4</v>
      </c>
      <c r="BJ66">
        <f t="shared" si="108"/>
        <v>2.2520702888305431E-4</v>
      </c>
      <c r="BK66">
        <f t="shared" si="109"/>
        <v>4.0493827160493488E-5</v>
      </c>
      <c r="BL66">
        <f t="shared" si="110"/>
        <v>-1.8837300806610191E-4</v>
      </c>
      <c r="BM66">
        <f t="shared" si="111"/>
        <v>2.3810717329189433E-4</v>
      </c>
      <c r="BN66">
        <f t="shared" si="112"/>
        <v>-1.1848805327066274E-4</v>
      </c>
      <c r="BO66">
        <f t="shared" si="113"/>
        <v>-1.5657516598949545E-4</v>
      </c>
      <c r="BQ66" t="s">
        <v>64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62"/>
        <v>1.4114326040931603E-3</v>
      </c>
      <c r="BZ66">
        <f t="shared" si="63"/>
        <v>69</v>
      </c>
      <c r="CA66">
        <f t="shared" si="64"/>
        <v>4</v>
      </c>
      <c r="CB66">
        <f t="shared" si="65"/>
        <v>0.12000000000000002</v>
      </c>
      <c r="CC66">
        <f t="shared" si="66"/>
        <v>0</v>
      </c>
      <c r="CD66">
        <f t="shared" si="67"/>
        <v>0</v>
      </c>
      <c r="CE66">
        <f t="shared" si="68"/>
        <v>0</v>
      </c>
      <c r="CF66">
        <f t="shared" si="69"/>
        <v>1</v>
      </c>
      <c r="CG66">
        <f t="shared" si="70"/>
        <v>0</v>
      </c>
      <c r="CI66">
        <f t="shared" si="71"/>
        <v>0</v>
      </c>
      <c r="CJ66">
        <f t="shared" si="72"/>
        <v>0</v>
      </c>
      <c r="CK66">
        <f t="shared" si="72"/>
        <v>0</v>
      </c>
      <c r="CL66">
        <f t="shared" si="72"/>
        <v>1</v>
      </c>
      <c r="CM66">
        <f t="shared" si="72"/>
        <v>1</v>
      </c>
      <c r="CN66">
        <f t="shared" si="57"/>
        <v>0.2</v>
      </c>
      <c r="CO66">
        <f t="shared" si="114"/>
        <v>0.4</v>
      </c>
      <c r="CP66">
        <f t="shared" si="114"/>
        <v>0.60000000000000009</v>
      </c>
      <c r="CQ66">
        <f t="shared" si="114"/>
        <v>0.8</v>
      </c>
      <c r="CR66">
        <f t="shared" si="114"/>
        <v>1</v>
      </c>
    </row>
    <row r="67" spans="1:96" x14ac:dyDescent="0.25">
      <c r="A67" t="s">
        <v>65</v>
      </c>
      <c r="B67">
        <f>VLOOKUP(CONCATENATE($A67,"_",B$4),assets_m6!$A:$D,4,FALSE)</f>
        <v>58.64</v>
      </c>
      <c r="C67">
        <f>VLOOKUP(CONCATENATE($A67,"_",C$4),assets_m6!$A:$D,4,FALSE)</f>
        <v>58.21</v>
      </c>
      <c r="D67">
        <f>VLOOKUP(CONCATENATE($A67,"_",D$4),assets_m6!$A:$D,4,FALSE)</f>
        <v>58.95</v>
      </c>
      <c r="E67">
        <f>VLOOKUP(CONCATENATE($A67,"_",E$4),assets_m6!$A:$D,4,FALSE)</f>
        <v>60.23</v>
      </c>
      <c r="F67">
        <f>VLOOKUP(CONCATENATE($A67,"_",F$4),assets_m6!$A:$D,4,FALSE)</f>
        <v>58.73</v>
      </c>
      <c r="G67">
        <f>VLOOKUP(CONCATENATE($A67,"_",G$4),assets_m6!$A:$D,4,FALSE)</f>
        <v>57.06</v>
      </c>
      <c r="H67">
        <f>VLOOKUP(CONCATENATE($A67,"_",H$4),assets_m6!$A:$D,4,FALSE)</f>
        <v>56.8</v>
      </c>
      <c r="I67">
        <f>VLOOKUP(CONCATENATE($A67,"_",I$4),assets_m6!$A:$D,4,FALSE)</f>
        <v>58.53</v>
      </c>
      <c r="J67">
        <f>VLOOKUP(CONCATENATE($A67,"_",J$4),assets_m6!$A:$D,4,FALSE)</f>
        <v>58.52</v>
      </c>
      <c r="K67">
        <f>VLOOKUP(CONCATENATE($A67,"_",K$4),assets_m6!$A:$D,4,FALSE)</f>
        <v>56.67</v>
      </c>
      <c r="L67">
        <f>VLOOKUP(CONCATENATE($A67,"_",L$4),assets_m6!$A:$D,4,FALSE)</f>
        <v>56.14</v>
      </c>
      <c r="M67" t="e">
        <f>VLOOKUP(CONCATENATE($A67,"_",M$4),assets_m6!$A:$D,4,FALSE)</f>
        <v>#N/A</v>
      </c>
      <c r="N67">
        <f>VLOOKUP(CONCATENATE($A67,"_",N$4),assets_m6!$A:$D,4,FALSE)</f>
        <v>55.6</v>
      </c>
      <c r="O67">
        <f>VLOOKUP(CONCATENATE($A67,"_",O$4),assets_m6!$A:$D,4,FALSE)</f>
        <v>54.27</v>
      </c>
      <c r="P67">
        <f>VLOOKUP(CONCATENATE($A67,"_",P$4),assets_m6!$A:$D,4,FALSE)</f>
        <v>55.83</v>
      </c>
      <c r="Q67">
        <f>VLOOKUP(CONCATENATE($A67,"_",Q$4),assets_m6!$A:$D,4,FALSE)</f>
        <v>56.65</v>
      </c>
      <c r="R67">
        <f>VLOOKUP(CONCATENATE($A67,"_",R$4),assets_m6!$A:$D,4,FALSE)</f>
        <v>56.5</v>
      </c>
      <c r="S67">
        <f>VLOOKUP(CONCATENATE($A67,"_",S$4),assets_m6!$A:$D,4,FALSE)</f>
        <v>55.34</v>
      </c>
      <c r="T67">
        <f>VLOOKUP(CONCATENATE($A67,"_",T$4),assets_m6!$A:$D,4,FALSE)</f>
        <v>56.46</v>
      </c>
      <c r="U67">
        <f>VLOOKUP(CONCATENATE($A67,"_",U$4),assets_m6!$A:$D,4,FALSE)</f>
        <v>55.69</v>
      </c>
      <c r="V67">
        <f>VLOOKUP(CONCATENATE($A67,"_",V$4),assets_m6!$A:$D,4,FALSE)</f>
        <v>54.5</v>
      </c>
      <c r="X67" t="str">
        <f t="shared" si="59"/>
        <v>IXN</v>
      </c>
      <c r="Y67">
        <f t="shared" si="73"/>
        <v>58.64</v>
      </c>
      <c r="Z67">
        <f t="shared" si="74"/>
        <v>58.21</v>
      </c>
      <c r="AA67">
        <f t="shared" si="75"/>
        <v>58.95</v>
      </c>
      <c r="AB67">
        <f t="shared" si="76"/>
        <v>60.23</v>
      </c>
      <c r="AC67">
        <f t="shared" si="77"/>
        <v>58.73</v>
      </c>
      <c r="AD67">
        <f t="shared" si="78"/>
        <v>57.06</v>
      </c>
      <c r="AE67">
        <f t="shared" si="79"/>
        <v>56.8</v>
      </c>
      <c r="AF67">
        <f t="shared" si="80"/>
        <v>58.53</v>
      </c>
      <c r="AG67">
        <f t="shared" si="81"/>
        <v>58.52</v>
      </c>
      <c r="AH67">
        <f t="shared" si="82"/>
        <v>56.67</v>
      </c>
      <c r="AI67">
        <f t="shared" si="83"/>
        <v>56.14</v>
      </c>
      <c r="AJ67">
        <f t="shared" si="84"/>
        <v>56.14</v>
      </c>
      <c r="AK67">
        <f t="shared" si="85"/>
        <v>55.6</v>
      </c>
      <c r="AL67">
        <f t="shared" si="86"/>
        <v>54.27</v>
      </c>
      <c r="AM67">
        <f t="shared" si="87"/>
        <v>55.83</v>
      </c>
      <c r="AN67">
        <f t="shared" si="88"/>
        <v>56.65</v>
      </c>
      <c r="AO67">
        <f t="shared" si="89"/>
        <v>56.5</v>
      </c>
      <c r="AP67">
        <f t="shared" si="90"/>
        <v>55.34</v>
      </c>
      <c r="AQ67">
        <f t="shared" si="91"/>
        <v>56.46</v>
      </c>
      <c r="AR67">
        <f t="shared" si="92"/>
        <v>55.69</v>
      </c>
      <c r="AS67">
        <f t="shared" si="93"/>
        <v>54.5</v>
      </c>
      <c r="AU67" t="str">
        <f t="shared" si="60"/>
        <v>IXN</v>
      </c>
      <c r="AV67">
        <f t="shared" si="94"/>
        <v>-7.3328785811732565E-5</v>
      </c>
      <c r="AW67">
        <f t="shared" si="95"/>
        <v>1.2712592338086275E-4</v>
      </c>
      <c r="AX67">
        <f t="shared" si="96"/>
        <v>2.1713316369804817E-4</v>
      </c>
      <c r="AY67">
        <f t="shared" si="97"/>
        <v>-2.4904532624937738E-4</v>
      </c>
      <c r="AZ67">
        <f t="shared" si="98"/>
        <v>-2.8435211987059335E-4</v>
      </c>
      <c r="BA67">
        <f t="shared" si="99"/>
        <v>-4.5566070802664754E-5</v>
      </c>
      <c r="BB67">
        <f t="shared" si="100"/>
        <v>3.0457746478873316E-4</v>
      </c>
      <c r="BC67">
        <f t="shared" si="101"/>
        <v>-1.7085255424565198E-6</v>
      </c>
      <c r="BD67">
        <f t="shared" si="102"/>
        <v>-3.1613123718386899E-4</v>
      </c>
      <c r="BE67">
        <f t="shared" si="103"/>
        <v>-9.3523910358214423E-5</v>
      </c>
      <c r="BF67">
        <f t="shared" si="104"/>
        <v>0</v>
      </c>
      <c r="BG67">
        <f t="shared" si="105"/>
        <v>-9.6188101175632198E-5</v>
      </c>
      <c r="BH67">
        <f t="shared" si="106"/>
        <v>-2.3920863309352487E-4</v>
      </c>
      <c r="BI67">
        <f t="shared" si="107"/>
        <v>2.8745163073521193E-4</v>
      </c>
      <c r="BJ67">
        <f t="shared" si="108"/>
        <v>1.4687444026509049E-4</v>
      </c>
      <c r="BK67">
        <f t="shared" si="109"/>
        <v>-2.6478375992938847E-5</v>
      </c>
      <c r="BL67">
        <f t="shared" si="110"/>
        <v>-2.0530973451327373E-4</v>
      </c>
      <c r="BM67">
        <f t="shared" si="111"/>
        <v>2.023852547885792E-4</v>
      </c>
      <c r="BN67">
        <f t="shared" si="112"/>
        <v>-1.3637973786751739E-4</v>
      </c>
      <c r="BO67">
        <f t="shared" si="113"/>
        <v>-2.1368288741246147E-4</v>
      </c>
      <c r="BQ67" t="s">
        <v>65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62"/>
        <v>-7.0600272851296053E-2</v>
      </c>
      <c r="BZ67">
        <f t="shared" si="63"/>
        <v>29</v>
      </c>
      <c r="CA67">
        <f t="shared" si="64"/>
        <v>2</v>
      </c>
      <c r="CB67">
        <f t="shared" si="65"/>
        <v>0.11999999999999997</v>
      </c>
      <c r="CC67">
        <f t="shared" si="66"/>
        <v>0</v>
      </c>
      <c r="CD67">
        <f t="shared" si="67"/>
        <v>1</v>
      </c>
      <c r="CE67">
        <f t="shared" si="68"/>
        <v>0</v>
      </c>
      <c r="CF67">
        <f t="shared" si="69"/>
        <v>0</v>
      </c>
      <c r="CG67">
        <f t="shared" si="70"/>
        <v>0</v>
      </c>
      <c r="CI67">
        <f t="shared" si="71"/>
        <v>0</v>
      </c>
      <c r="CJ67">
        <f t="shared" si="72"/>
        <v>1</v>
      </c>
      <c r="CK67">
        <f t="shared" si="72"/>
        <v>1</v>
      </c>
      <c r="CL67">
        <f t="shared" si="72"/>
        <v>1</v>
      </c>
      <c r="CM67">
        <f t="shared" si="72"/>
        <v>1</v>
      </c>
      <c r="CN67">
        <f t="shared" si="57"/>
        <v>0.2</v>
      </c>
      <c r="CO67">
        <f t="shared" si="114"/>
        <v>0.4</v>
      </c>
      <c r="CP67">
        <f t="shared" si="114"/>
        <v>0.60000000000000009</v>
      </c>
      <c r="CQ67">
        <f t="shared" si="114"/>
        <v>0.8</v>
      </c>
      <c r="CR67">
        <f t="shared" si="114"/>
        <v>1</v>
      </c>
    </row>
    <row r="68" spans="1:96" x14ac:dyDescent="0.25">
      <c r="A68" t="s">
        <v>66</v>
      </c>
      <c r="B68">
        <f>VLOOKUP(CONCATENATE($A68,"_",B$4),assets_m6!$A:$D,4,FALSE)</f>
        <v>5.7350000000000003</v>
      </c>
      <c r="C68">
        <f>VLOOKUP(CONCATENATE($A68,"_",C$4),assets_m6!$A:$D,4,FALSE)</f>
        <v>5.7279999999999998</v>
      </c>
      <c r="D68">
        <f>VLOOKUP(CONCATENATE($A68,"_",D$4),assets_m6!$A:$D,4,FALSE)</f>
        <v>5.6950000000000003</v>
      </c>
      <c r="E68">
        <f>VLOOKUP(CONCATENATE($A68,"_",E$4),assets_m6!$A:$D,4,FALSE)</f>
        <v>5.734</v>
      </c>
      <c r="F68">
        <f>VLOOKUP(CONCATENATE($A68,"_",F$4),assets_m6!$A:$D,4,FALSE)</f>
        <v>5.6989999999999998</v>
      </c>
      <c r="G68">
        <f>VLOOKUP(CONCATENATE($A68,"_",G$4),assets_m6!$A:$D,4,FALSE)</f>
        <v>5.6509999999999998</v>
      </c>
      <c r="H68">
        <f>VLOOKUP(CONCATENATE($A68,"_",H$4),assets_m6!$A:$D,4,FALSE)</f>
        <v>5.6429999999999998</v>
      </c>
      <c r="I68">
        <f>VLOOKUP(CONCATENATE($A68,"_",I$4),assets_m6!$A:$D,4,FALSE)</f>
        <v>5.6719999999999997</v>
      </c>
      <c r="J68">
        <f>VLOOKUP(CONCATENATE($A68,"_",J$4),assets_m6!$A:$D,4,FALSE)</f>
        <v>5.6760000000000002</v>
      </c>
      <c r="K68">
        <f>VLOOKUP(CONCATENATE($A68,"_",K$4),assets_m6!$A:$D,4,FALSE)</f>
        <v>5.6639999999999997</v>
      </c>
      <c r="L68">
        <f>VLOOKUP(CONCATENATE($A68,"_",L$4),assets_m6!$A:$D,4,FALSE)</f>
        <v>5.6459999999999999</v>
      </c>
      <c r="M68">
        <f>VLOOKUP(CONCATENATE($A68,"_",M$4),assets_m6!$A:$D,4,FALSE)</f>
        <v>5.6</v>
      </c>
      <c r="N68">
        <f>VLOOKUP(CONCATENATE($A68,"_",N$4),assets_m6!$A:$D,4,FALSE)</f>
        <v>5.6159999999999997</v>
      </c>
      <c r="O68">
        <f>VLOOKUP(CONCATENATE($A68,"_",O$4),assets_m6!$A:$D,4,FALSE)</f>
        <v>5.532</v>
      </c>
      <c r="P68">
        <f>VLOOKUP(CONCATENATE($A68,"_",P$4),assets_m6!$A:$D,4,FALSE)</f>
        <v>5.3540000000000001</v>
      </c>
      <c r="Q68">
        <f>VLOOKUP(CONCATENATE($A68,"_",Q$4),assets_m6!$A:$D,4,FALSE)</f>
        <v>5.516</v>
      </c>
      <c r="R68">
        <f>VLOOKUP(CONCATENATE($A68,"_",R$4),assets_m6!$A:$D,4,FALSE)</f>
        <v>5.4370000000000003</v>
      </c>
      <c r="S68">
        <f>VLOOKUP(CONCATENATE($A68,"_",S$4),assets_m6!$A:$D,4,FALSE)</f>
        <v>5.3819999999999997</v>
      </c>
      <c r="T68">
        <f>VLOOKUP(CONCATENATE($A68,"_",T$4),assets_m6!$A:$D,4,FALSE)</f>
        <v>5.3849999999999998</v>
      </c>
      <c r="U68">
        <f>VLOOKUP(CONCATENATE($A68,"_",U$4),assets_m6!$A:$D,4,FALSE)</f>
        <v>5.3220000000000001</v>
      </c>
      <c r="V68">
        <f>VLOOKUP(CONCATENATE($A68,"_",V$4),assets_m6!$A:$D,4,FALSE)</f>
        <v>5.234</v>
      </c>
      <c r="X68" t="str">
        <f t="shared" si="59"/>
        <v>JPEA.L</v>
      </c>
      <c r="Y68">
        <f t="shared" si="73"/>
        <v>5.7350000000000003</v>
      </c>
      <c r="Z68">
        <f t="shared" si="74"/>
        <v>5.7279999999999998</v>
      </c>
      <c r="AA68">
        <f t="shared" si="75"/>
        <v>5.6950000000000003</v>
      </c>
      <c r="AB68">
        <f t="shared" si="76"/>
        <v>5.734</v>
      </c>
      <c r="AC68">
        <f t="shared" si="77"/>
        <v>5.6989999999999998</v>
      </c>
      <c r="AD68">
        <f t="shared" si="78"/>
        <v>5.6509999999999998</v>
      </c>
      <c r="AE68">
        <f t="shared" si="79"/>
        <v>5.6429999999999998</v>
      </c>
      <c r="AF68">
        <f t="shared" si="80"/>
        <v>5.6719999999999997</v>
      </c>
      <c r="AG68">
        <f t="shared" si="81"/>
        <v>5.6760000000000002</v>
      </c>
      <c r="AH68">
        <f t="shared" si="82"/>
        <v>5.6639999999999997</v>
      </c>
      <c r="AI68">
        <f t="shared" si="83"/>
        <v>5.6459999999999999</v>
      </c>
      <c r="AJ68">
        <f t="shared" si="84"/>
        <v>5.6</v>
      </c>
      <c r="AK68">
        <f t="shared" si="85"/>
        <v>5.6159999999999997</v>
      </c>
      <c r="AL68">
        <f t="shared" si="86"/>
        <v>5.532</v>
      </c>
      <c r="AM68">
        <f t="shared" si="87"/>
        <v>5.3540000000000001</v>
      </c>
      <c r="AN68">
        <f t="shared" si="88"/>
        <v>5.516</v>
      </c>
      <c r="AO68">
        <f t="shared" si="89"/>
        <v>5.4370000000000003</v>
      </c>
      <c r="AP68">
        <f t="shared" si="90"/>
        <v>5.3819999999999997</v>
      </c>
      <c r="AQ68">
        <f t="shared" si="91"/>
        <v>5.3849999999999998</v>
      </c>
      <c r="AR68">
        <f t="shared" si="92"/>
        <v>5.3220000000000001</v>
      </c>
      <c r="AS68">
        <f t="shared" si="93"/>
        <v>5.234</v>
      </c>
      <c r="AU68" t="str">
        <f t="shared" si="60"/>
        <v>JPEA.L</v>
      </c>
      <c r="AV68">
        <f t="shared" si="94"/>
        <v>-1.2205754141238992E-5</v>
      </c>
      <c r="AW68">
        <f t="shared" si="95"/>
        <v>-5.7611731843574506E-5</v>
      </c>
      <c r="AX68">
        <f t="shared" si="96"/>
        <v>6.8481123792800172E-5</v>
      </c>
      <c r="AY68">
        <f t="shared" si="97"/>
        <v>-6.1039414021625641E-5</v>
      </c>
      <c r="AZ68">
        <f t="shared" si="98"/>
        <v>-8.42253026846816E-5</v>
      </c>
      <c r="BA68">
        <f t="shared" si="99"/>
        <v>-1.4156786409485061E-5</v>
      </c>
      <c r="BB68">
        <f t="shared" si="100"/>
        <v>5.1391104022682818E-5</v>
      </c>
      <c r="BC68">
        <f t="shared" si="101"/>
        <v>7.0521861777158811E-6</v>
      </c>
      <c r="BD68">
        <f t="shared" si="102"/>
        <v>-2.1141649048626595E-5</v>
      </c>
      <c r="BE68">
        <f t="shared" si="103"/>
        <v>-3.1779661016948794E-5</v>
      </c>
      <c r="BF68">
        <f t="shared" si="104"/>
        <v>-8.1473609635140381E-5</v>
      </c>
      <c r="BG68">
        <f t="shared" si="105"/>
        <v>2.8571428571428601E-5</v>
      </c>
      <c r="BH68">
        <f t="shared" si="106"/>
        <v>-1.4957264957264892E-4</v>
      </c>
      <c r="BI68">
        <f t="shared" si="107"/>
        <v>-3.2176428054952989E-4</v>
      </c>
      <c r="BJ68">
        <f t="shared" si="108"/>
        <v>3.0257751214045559E-4</v>
      </c>
      <c r="BK68">
        <f t="shared" si="109"/>
        <v>-1.4321972443799807E-4</v>
      </c>
      <c r="BL68">
        <f t="shared" si="110"/>
        <v>-1.0115872723928749E-4</v>
      </c>
      <c r="BM68">
        <f t="shared" si="111"/>
        <v>5.5741360089188299E-6</v>
      </c>
      <c r="BN68">
        <f t="shared" si="112"/>
        <v>-1.1699164345403848E-4</v>
      </c>
      <c r="BO68">
        <f t="shared" si="113"/>
        <v>-1.6535137166478781E-4</v>
      </c>
      <c r="BQ68" t="s">
        <v>66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62"/>
        <v>-8.7358326068003547E-2</v>
      </c>
      <c r="BZ68">
        <f t="shared" si="63"/>
        <v>19</v>
      </c>
      <c r="CA68">
        <f t="shared" si="64"/>
        <v>1</v>
      </c>
      <c r="CB68">
        <f t="shared" si="65"/>
        <v>0.24</v>
      </c>
      <c r="CC68">
        <f t="shared" si="66"/>
        <v>1</v>
      </c>
      <c r="CD68">
        <f t="shared" si="67"/>
        <v>0</v>
      </c>
      <c r="CE68">
        <f t="shared" si="68"/>
        <v>0</v>
      </c>
      <c r="CF68">
        <f t="shared" si="69"/>
        <v>0</v>
      </c>
      <c r="CG68">
        <f t="shared" si="70"/>
        <v>0</v>
      </c>
      <c r="CI68">
        <f t="shared" si="71"/>
        <v>1</v>
      </c>
      <c r="CJ68">
        <f t="shared" si="72"/>
        <v>1</v>
      </c>
      <c r="CK68">
        <f t="shared" si="72"/>
        <v>1</v>
      </c>
      <c r="CL68">
        <f t="shared" si="72"/>
        <v>1</v>
      </c>
      <c r="CM68">
        <f t="shared" si="72"/>
        <v>1</v>
      </c>
      <c r="CN68">
        <f t="shared" si="57"/>
        <v>0.2</v>
      </c>
      <c r="CO68">
        <f t="shared" si="114"/>
        <v>0.4</v>
      </c>
      <c r="CP68">
        <f t="shared" si="114"/>
        <v>0.60000000000000009</v>
      </c>
      <c r="CQ68">
        <f t="shared" si="114"/>
        <v>0.8</v>
      </c>
      <c r="CR68">
        <f t="shared" si="114"/>
        <v>1</v>
      </c>
    </row>
    <row r="69" spans="1:96" x14ac:dyDescent="0.25">
      <c r="A69" t="s">
        <v>67</v>
      </c>
      <c r="B69">
        <f>VLOOKUP(CONCATENATE($A69,"_",B$4),assets_m6!$A:$D,4,FALSE)</f>
        <v>152.56</v>
      </c>
      <c r="C69">
        <f>VLOOKUP(CONCATENATE($A69,"_",C$4),assets_m6!$A:$D,4,FALSE)</f>
        <v>153.07</v>
      </c>
      <c r="D69">
        <f>VLOOKUP(CONCATENATE($A69,"_",D$4),assets_m6!$A:$D,4,FALSE)</f>
        <v>155.94999999999999</v>
      </c>
      <c r="E69">
        <f>VLOOKUP(CONCATENATE($A69,"_",E$4),assets_m6!$A:$D,4,FALSE)</f>
        <v>156.6</v>
      </c>
      <c r="F69">
        <f>VLOOKUP(CONCATENATE($A69,"_",F$4),assets_m6!$A:$D,4,FALSE)</f>
        <v>155.94999999999999</v>
      </c>
      <c r="G69">
        <f>VLOOKUP(CONCATENATE($A69,"_",G$4),assets_m6!$A:$D,4,FALSE)</f>
        <v>153.91999999999999</v>
      </c>
      <c r="H69">
        <f>VLOOKUP(CONCATENATE($A69,"_",H$4),assets_m6!$A:$D,4,FALSE)</f>
        <v>152.49</v>
      </c>
      <c r="I69">
        <f>VLOOKUP(CONCATENATE($A69,"_",I$4),assets_m6!$A:$D,4,FALSE)</f>
        <v>154.72</v>
      </c>
      <c r="J69">
        <f>VLOOKUP(CONCATENATE($A69,"_",J$4),assets_m6!$A:$D,4,FALSE)</f>
        <v>155</v>
      </c>
      <c r="K69">
        <f>VLOOKUP(CONCATENATE($A69,"_",K$4),assets_m6!$A:$D,4,FALSE)</f>
        <v>151.43</v>
      </c>
      <c r="L69">
        <f>VLOOKUP(CONCATENATE($A69,"_",L$4),assets_m6!$A:$D,4,FALSE)</f>
        <v>152.13999999999999</v>
      </c>
      <c r="M69" t="e">
        <f>VLOOKUP(CONCATENATE($A69,"_",M$4),assets_m6!$A:$D,4,FALSE)</f>
        <v>#N/A</v>
      </c>
      <c r="N69">
        <f>VLOOKUP(CONCATENATE($A69,"_",N$4),assets_m6!$A:$D,4,FALSE)</f>
        <v>151.87</v>
      </c>
      <c r="O69">
        <f>VLOOKUP(CONCATENATE($A69,"_",O$4),assets_m6!$A:$D,4,FALSE)</f>
        <v>148.69</v>
      </c>
      <c r="P69">
        <f>VLOOKUP(CONCATENATE($A69,"_",P$4),assets_m6!$A:$D,4,FALSE)</f>
        <v>144.55000000000001</v>
      </c>
      <c r="Q69">
        <f>VLOOKUP(CONCATENATE($A69,"_",Q$4),assets_m6!$A:$D,4,FALSE)</f>
        <v>147.97</v>
      </c>
      <c r="R69">
        <f>VLOOKUP(CONCATENATE($A69,"_",R$4),assets_m6!$A:$D,4,FALSE)</f>
        <v>141.80000000000001</v>
      </c>
      <c r="S69">
        <f>VLOOKUP(CONCATENATE($A69,"_",S$4),assets_m6!$A:$D,4,FALSE)</f>
        <v>136.44999999999999</v>
      </c>
      <c r="T69">
        <f>VLOOKUP(CONCATENATE($A69,"_",T$4),assets_m6!$A:$D,4,FALSE)</f>
        <v>139.28</v>
      </c>
      <c r="U69">
        <f>VLOOKUP(CONCATENATE($A69,"_",U$4),assets_m6!$A:$D,4,FALSE)</f>
        <v>138.29</v>
      </c>
      <c r="V69">
        <f>VLOOKUP(CONCATENATE($A69,"_",V$4),assets_m6!$A:$D,4,FALSE)</f>
        <v>134.4</v>
      </c>
      <c r="X69" t="str">
        <f t="shared" si="59"/>
        <v>JPM</v>
      </c>
      <c r="Y69">
        <f t="shared" ref="Y69:Y104" si="115">B69</f>
        <v>152.56</v>
      </c>
      <c r="Z69">
        <f t="shared" ref="Z69:Z100" si="116">IFERROR(C69,Y69)</f>
        <v>153.07</v>
      </c>
      <c r="AA69">
        <f t="shared" ref="AA69:AA100" si="117">IFERROR(D69,Z69)</f>
        <v>155.94999999999999</v>
      </c>
      <c r="AB69">
        <f t="shared" ref="AB69:AB100" si="118">IFERROR(E69,AA69)</f>
        <v>156.6</v>
      </c>
      <c r="AC69">
        <f t="shared" ref="AC69:AC100" si="119">IFERROR(F69,AB69)</f>
        <v>155.94999999999999</v>
      </c>
      <c r="AD69">
        <f t="shared" ref="AD69:AD100" si="120">IFERROR(G69,AC69)</f>
        <v>153.91999999999999</v>
      </c>
      <c r="AE69">
        <f t="shared" ref="AE69:AE100" si="121">IFERROR(H69,AD69)</f>
        <v>152.49</v>
      </c>
      <c r="AF69">
        <f t="shared" ref="AF69:AF100" si="122">IFERROR(I69,AE69)</f>
        <v>154.72</v>
      </c>
      <c r="AG69">
        <f t="shared" ref="AG69:AG100" si="123">IFERROR(J69,AF69)</f>
        <v>155</v>
      </c>
      <c r="AH69">
        <f t="shared" ref="AH69:AH100" si="124">IFERROR(K69,AG69)</f>
        <v>151.43</v>
      </c>
      <c r="AI69">
        <f t="shared" ref="AI69:AI100" si="125">IFERROR(L69,AH69)</f>
        <v>152.13999999999999</v>
      </c>
      <c r="AJ69">
        <f t="shared" ref="AJ69:AJ100" si="126">IFERROR(M69,AI69)</f>
        <v>152.13999999999999</v>
      </c>
      <c r="AK69">
        <f t="shared" ref="AK69:AK100" si="127">IFERROR(N69,AJ69)</f>
        <v>151.87</v>
      </c>
      <c r="AL69">
        <f t="shared" ref="AL69:AL100" si="128">IFERROR(O69,AK69)</f>
        <v>148.69</v>
      </c>
      <c r="AM69">
        <f t="shared" ref="AM69:AM100" si="129">IFERROR(P69,AL69)</f>
        <v>144.55000000000001</v>
      </c>
      <c r="AN69">
        <f t="shared" ref="AN69:AN100" si="130">IFERROR(Q69,AM69)</f>
        <v>147.97</v>
      </c>
      <c r="AO69">
        <f t="shared" ref="AO69:AO100" si="131">IFERROR(R69,AN69)</f>
        <v>141.80000000000001</v>
      </c>
      <c r="AP69">
        <f t="shared" ref="AP69:AP100" si="132">IFERROR(S69,AO69)</f>
        <v>136.44999999999999</v>
      </c>
      <c r="AQ69">
        <f t="shared" ref="AQ69:AQ100" si="133">IFERROR(T69,AP69)</f>
        <v>139.28</v>
      </c>
      <c r="AR69">
        <f t="shared" ref="AR69:AR100" si="134">IFERROR(U69,AQ69)</f>
        <v>138.29</v>
      </c>
      <c r="AS69">
        <f t="shared" ref="AS69:AS100" si="135">IFERROR(V69,AR69)</f>
        <v>134.4</v>
      </c>
      <c r="AU69" t="str">
        <f t="shared" si="60"/>
        <v>JPM</v>
      </c>
      <c r="AV69">
        <f t="shared" ref="AV69:AV104" si="136">$BW69*(Z69-Y69)/Y69</f>
        <v>3.3429470372311936E-5</v>
      </c>
      <c r="AW69">
        <f t="shared" ref="AW69:AW104" si="137">$BW69*(AA69-Z69)/Z69</f>
        <v>1.8814921277846708E-4</v>
      </c>
      <c r="AX69">
        <f t="shared" ref="AX69:AX104" si="138">$BW69*(AB69-AA69)/AA69</f>
        <v>4.1680025649246921E-5</v>
      </c>
      <c r="AY69">
        <f t="shared" ref="AY69:AY104" si="139">$BW69*(AC69-AB69)/AB69</f>
        <v>-4.1507024265645321E-5</v>
      </c>
      <c r="AZ69">
        <f t="shared" ref="AZ69:AZ104" si="140">$BW69*(AD69-AC69)/AC69</f>
        <v>-1.3016992625841626E-4</v>
      </c>
      <c r="BA69">
        <f t="shared" ref="BA69:BA104" si="141">$BW69*(AE69-AD69)/AD69</f>
        <v>-9.2905405405404023E-5</v>
      </c>
      <c r="BB69">
        <f t="shared" ref="BB69:BB104" si="142">$BW69*(AF69-AE69)/AE69</f>
        <v>1.462390976457466E-4</v>
      </c>
      <c r="BC69">
        <f t="shared" ref="BC69:BC104" si="143">$BW69*(AG69-AF69)/AF69</f>
        <v>1.8097207859358916E-5</v>
      </c>
      <c r="BD69">
        <f t="shared" ref="BD69:BD104" si="144">$BW69*(AH69-AG69)/AG69</f>
        <v>-2.3032258064516087E-4</v>
      </c>
      <c r="BE69">
        <f t="shared" ref="BE69:BE104" si="145">$BW69*(AI69-AH69)/AH69</f>
        <v>4.6886350128771019E-5</v>
      </c>
      <c r="BF69">
        <f t="shared" ref="BF69:BF104" si="146">$BW69*(AJ69-AI69)/AI69</f>
        <v>0</v>
      </c>
      <c r="BG69">
        <f t="shared" ref="BG69:BG104" si="147">$BW69*(AK69-AJ69)/AJ69</f>
        <v>-1.7746812146705785E-5</v>
      </c>
      <c r="BH69">
        <f t="shared" ref="BH69:BH104" si="148">$BW69*(AL69-AK69)/AK69</f>
        <v>-2.0938960953447073E-4</v>
      </c>
      <c r="BI69">
        <f t="shared" ref="BI69:BI104" si="149">$BW69*(AM69-AL69)/AL69</f>
        <v>-2.7843163629026748E-4</v>
      </c>
      <c r="BJ69">
        <f t="shared" ref="BJ69:BJ104" si="150">$BW69*(AN69-AM69)/AM69</f>
        <v>2.3659633344863282E-4</v>
      </c>
      <c r="BK69">
        <f t="shared" ref="BK69:BK104" si="151">$BW69*(AO69-AN69)/AN69</f>
        <v>-4.169764141380001E-4</v>
      </c>
      <c r="BL69">
        <f t="shared" ref="BL69:BL104" si="152">$BW69*(AP69-AO69)/AO69</f>
        <v>-3.7729196050775897E-4</v>
      </c>
      <c r="BM69">
        <f t="shared" ref="BM69:BM104" si="153">$BW69*(AQ69-AP69)/AP69</f>
        <v>2.0740197874679465E-4</v>
      </c>
      <c r="BN69">
        <f t="shared" ref="BN69:BN104" si="154">$BW69*(AR69-AQ69)/AQ69</f>
        <v>-7.1079839172889802E-5</v>
      </c>
      <c r="BO69">
        <f t="shared" ref="BO69:BO104" si="155">$BW69*(AS69-AR69)/AR69</f>
        <v>-2.8129293513630681E-4</v>
      </c>
      <c r="BQ69" t="s">
        <v>67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62"/>
        <v>-0.11903513371788146</v>
      </c>
      <c r="BZ69">
        <f t="shared" si="63"/>
        <v>8</v>
      </c>
      <c r="CA69">
        <f t="shared" si="64"/>
        <v>1</v>
      </c>
      <c r="CB69">
        <f t="shared" si="65"/>
        <v>0.24</v>
      </c>
      <c r="CC69">
        <f t="shared" si="66"/>
        <v>1</v>
      </c>
      <c r="CD69">
        <f t="shared" si="67"/>
        <v>0</v>
      </c>
      <c r="CE69">
        <f t="shared" si="68"/>
        <v>0</v>
      </c>
      <c r="CF69">
        <f t="shared" si="69"/>
        <v>0</v>
      </c>
      <c r="CG69">
        <f t="shared" si="70"/>
        <v>0</v>
      </c>
      <c r="CI69">
        <f t="shared" si="71"/>
        <v>1</v>
      </c>
      <c r="CJ69">
        <f t="shared" si="72"/>
        <v>1</v>
      </c>
      <c r="CK69">
        <f t="shared" si="72"/>
        <v>1</v>
      </c>
      <c r="CL69">
        <f t="shared" si="72"/>
        <v>1</v>
      </c>
      <c r="CM69">
        <f t="shared" si="72"/>
        <v>1</v>
      </c>
      <c r="CN69">
        <f t="shared" ref="CN69:CN104" si="156">BR69</f>
        <v>0.2</v>
      </c>
      <c r="CO69">
        <f t="shared" ref="CO69:CR100" si="157">CN69+BS69</f>
        <v>0.4</v>
      </c>
      <c r="CP69">
        <f t="shared" si="157"/>
        <v>0.60000000000000009</v>
      </c>
      <c r="CQ69">
        <f t="shared" si="157"/>
        <v>0.8</v>
      </c>
      <c r="CR69">
        <f t="shared" si="157"/>
        <v>1</v>
      </c>
    </row>
    <row r="70" spans="1:96" x14ac:dyDescent="0.25">
      <c r="A70" t="s">
        <v>68</v>
      </c>
      <c r="B70">
        <f>VLOOKUP(CONCATENATE($A70,"_",B$4),assets_m6!$A:$D,4,FALSE)</f>
        <v>44.567</v>
      </c>
      <c r="C70">
        <f>VLOOKUP(CONCATENATE($A70,"_",C$4),assets_m6!$A:$D,4,FALSE)</f>
        <v>44.466999999999999</v>
      </c>
      <c r="D70">
        <f>VLOOKUP(CONCATENATE($A70,"_",D$4),assets_m6!$A:$D,4,FALSE)</f>
        <v>45.293999999999997</v>
      </c>
      <c r="E70">
        <f>VLOOKUP(CONCATENATE($A70,"_",E$4),assets_m6!$A:$D,4,FALSE)</f>
        <v>44.945</v>
      </c>
      <c r="F70">
        <f>VLOOKUP(CONCATENATE($A70,"_",F$4),assets_m6!$A:$D,4,FALSE)</f>
        <v>44.965000000000003</v>
      </c>
      <c r="G70">
        <f>VLOOKUP(CONCATENATE($A70,"_",G$4),assets_m6!$A:$D,4,FALSE)</f>
        <v>46.06</v>
      </c>
      <c r="H70">
        <f>VLOOKUP(CONCATENATE($A70,"_",H$4),assets_m6!$A:$D,4,FALSE)</f>
        <v>45.69</v>
      </c>
      <c r="I70">
        <f>VLOOKUP(CONCATENATE($A70,"_",I$4),assets_m6!$A:$D,4,FALSE)</f>
        <v>46.41</v>
      </c>
      <c r="J70">
        <f>VLOOKUP(CONCATENATE($A70,"_",J$4),assets_m6!$A:$D,4,FALSE)</f>
        <v>44.57</v>
      </c>
      <c r="K70">
        <f>VLOOKUP(CONCATENATE($A70,"_",K$4),assets_m6!$A:$D,4,FALSE)</f>
        <v>45.23</v>
      </c>
      <c r="L70">
        <f>VLOOKUP(CONCATENATE($A70,"_",L$4),assets_m6!$A:$D,4,FALSE)</f>
        <v>45.59</v>
      </c>
      <c r="M70" t="e">
        <f>VLOOKUP(CONCATENATE($A70,"_",M$4),assets_m6!$A:$D,4,FALSE)</f>
        <v>#N/A</v>
      </c>
      <c r="N70">
        <f>VLOOKUP(CONCATENATE($A70,"_",N$4),assets_m6!$A:$D,4,FALSE)</f>
        <v>45.04</v>
      </c>
      <c r="O70">
        <f>VLOOKUP(CONCATENATE($A70,"_",O$4),assets_m6!$A:$D,4,FALSE)</f>
        <v>44.53</v>
      </c>
      <c r="P70">
        <f>VLOOKUP(CONCATENATE($A70,"_",P$4),assets_m6!$A:$D,4,FALSE)</f>
        <v>44.44</v>
      </c>
      <c r="Q70">
        <f>VLOOKUP(CONCATENATE($A70,"_",Q$4),assets_m6!$A:$D,4,FALSE)</f>
        <v>46.46</v>
      </c>
      <c r="R70">
        <f>VLOOKUP(CONCATENATE($A70,"_",R$4),assets_m6!$A:$D,4,FALSE)</f>
        <v>46.8</v>
      </c>
      <c r="S70">
        <f>VLOOKUP(CONCATENATE($A70,"_",S$4),assets_m6!$A:$D,4,FALSE)</f>
        <v>48.35</v>
      </c>
      <c r="T70">
        <f>VLOOKUP(CONCATENATE($A70,"_",T$4),assets_m6!$A:$D,4,FALSE)</f>
        <v>49.37</v>
      </c>
      <c r="U70">
        <f>VLOOKUP(CONCATENATE($A70,"_",U$4),assets_m6!$A:$D,4,FALSE)</f>
        <v>55.1</v>
      </c>
      <c r="V70">
        <f>VLOOKUP(CONCATENATE($A70,"_",V$4),assets_m6!$A:$D,4,FALSE)</f>
        <v>58.94</v>
      </c>
      <c r="X70" t="str">
        <f t="shared" ref="X70:X104" si="158">A70</f>
        <v>KR</v>
      </c>
      <c r="Y70">
        <f t="shared" si="115"/>
        <v>44.567</v>
      </c>
      <c r="Z70">
        <f t="shared" si="116"/>
        <v>44.466999999999999</v>
      </c>
      <c r="AA70">
        <f t="shared" si="117"/>
        <v>45.293999999999997</v>
      </c>
      <c r="AB70">
        <f t="shared" si="118"/>
        <v>44.945</v>
      </c>
      <c r="AC70">
        <f t="shared" si="119"/>
        <v>44.965000000000003</v>
      </c>
      <c r="AD70">
        <f t="shared" si="120"/>
        <v>46.06</v>
      </c>
      <c r="AE70">
        <f t="shared" si="121"/>
        <v>45.69</v>
      </c>
      <c r="AF70">
        <f t="shared" si="122"/>
        <v>46.41</v>
      </c>
      <c r="AG70">
        <f t="shared" si="123"/>
        <v>44.57</v>
      </c>
      <c r="AH70">
        <f t="shared" si="124"/>
        <v>45.23</v>
      </c>
      <c r="AI70">
        <f t="shared" si="125"/>
        <v>45.59</v>
      </c>
      <c r="AJ70">
        <f t="shared" si="126"/>
        <v>45.59</v>
      </c>
      <c r="AK70">
        <f t="shared" si="127"/>
        <v>45.04</v>
      </c>
      <c r="AL70">
        <f t="shared" si="128"/>
        <v>44.53</v>
      </c>
      <c r="AM70">
        <f t="shared" si="129"/>
        <v>44.44</v>
      </c>
      <c r="AN70">
        <f t="shared" si="130"/>
        <v>46.46</v>
      </c>
      <c r="AO70">
        <f t="shared" si="131"/>
        <v>46.8</v>
      </c>
      <c r="AP70">
        <f t="shared" si="132"/>
        <v>48.35</v>
      </c>
      <c r="AQ70">
        <f t="shared" si="133"/>
        <v>49.37</v>
      </c>
      <c r="AR70">
        <f t="shared" si="134"/>
        <v>55.1</v>
      </c>
      <c r="AS70">
        <f t="shared" si="135"/>
        <v>58.94</v>
      </c>
      <c r="AU70" t="str">
        <f t="shared" ref="AU70:AU104" si="159">A70</f>
        <v>KR</v>
      </c>
      <c r="AV70">
        <f t="shared" si="136"/>
        <v>-2.2438126865169616E-5</v>
      </c>
      <c r="AW70">
        <f t="shared" si="137"/>
        <v>1.8598061483796933E-4</v>
      </c>
      <c r="AX70">
        <f t="shared" si="138"/>
        <v>-7.7052148187397161E-5</v>
      </c>
      <c r="AY70">
        <f t="shared" si="139"/>
        <v>4.4498831905669435E-6</v>
      </c>
      <c r="AZ70">
        <f t="shared" si="140"/>
        <v>2.435227399088177E-4</v>
      </c>
      <c r="BA70">
        <f t="shared" si="141"/>
        <v>-8.0330004342163387E-5</v>
      </c>
      <c r="BB70">
        <f t="shared" si="142"/>
        <v>1.5758371634931034E-4</v>
      </c>
      <c r="BC70">
        <f t="shared" si="143"/>
        <v>-3.9646627881921928E-4</v>
      </c>
      <c r="BD70">
        <f t="shared" si="144"/>
        <v>1.4808166928427117E-4</v>
      </c>
      <c r="BE70">
        <f t="shared" si="145"/>
        <v>7.9593190360381736E-5</v>
      </c>
      <c r="BF70">
        <f t="shared" si="146"/>
        <v>0</v>
      </c>
      <c r="BG70">
        <f t="shared" si="147"/>
        <v>-1.206404913358202E-4</v>
      </c>
      <c r="BH70">
        <f t="shared" si="148"/>
        <v>-1.1323268206039033E-4</v>
      </c>
      <c r="BI70">
        <f t="shared" si="149"/>
        <v>-2.0211093644734653E-5</v>
      </c>
      <c r="BJ70">
        <f t="shared" si="150"/>
        <v>4.5454545454545525E-4</v>
      </c>
      <c r="BK70">
        <f t="shared" si="151"/>
        <v>7.3181231166594116E-5</v>
      </c>
      <c r="BL70">
        <f t="shared" si="152"/>
        <v>3.3119658119658214E-4</v>
      </c>
      <c r="BM70">
        <f t="shared" si="153"/>
        <v>2.1096173733195367E-4</v>
      </c>
      <c r="BN70">
        <f t="shared" si="154"/>
        <v>1.1606238606441167E-3</v>
      </c>
      <c r="BO70">
        <f t="shared" si="155"/>
        <v>6.9691470054446389E-4</v>
      </c>
      <c r="BQ70" t="s">
        <v>68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160">(AS70-Y70)/Y70</f>
        <v>0.3225031974330782</v>
      </c>
      <c r="BZ70">
        <f t="shared" ref="BZ70:BZ104" si="161">RANK(BY70,BY$5:BY$104,1)</f>
        <v>100</v>
      </c>
      <c r="CA70">
        <f t="shared" ref="CA70:CA104" si="162">IF(BZ70&lt;=20,1,IF(BZ70&lt;=40,2,IF(BZ70&lt;=60,3,IF(BZ70&lt;=80,4,5))))</f>
        <v>5</v>
      </c>
      <c r="CB70">
        <f t="shared" ref="CB70:CB104" si="163">((CI70-CN70)^2+(CJ70-CO70)^2+(CK70-CP70)^2+(CL70-CQ70)^2+(CM70-CR70)^2)/5</f>
        <v>0.24000000000000005</v>
      </c>
      <c r="CC70">
        <f t="shared" ref="CC70:CC104" si="164">IF(CA70=1,1,0)</f>
        <v>0</v>
      </c>
      <c r="CD70">
        <f t="shared" ref="CD70:CD104" si="165">IF(CA70=2,1,0)</f>
        <v>0</v>
      </c>
      <c r="CE70">
        <f t="shared" ref="CE70:CE104" si="166">IF(CA70=3,1,0)</f>
        <v>0</v>
      </c>
      <c r="CF70">
        <f t="shared" ref="CF70:CF104" si="167">IF(CA70=4,1,0)</f>
        <v>0</v>
      </c>
      <c r="CG70">
        <f t="shared" ref="CG70:CG104" si="168">IF(CA70=5,1,0)</f>
        <v>1</v>
      </c>
      <c r="CI70">
        <f t="shared" ref="CI70:CI104" si="169">CC70</f>
        <v>0</v>
      </c>
      <c r="CJ70">
        <f t="shared" ref="CJ70:CM104" si="170">CI70+CD70</f>
        <v>0</v>
      </c>
      <c r="CK70">
        <f t="shared" si="170"/>
        <v>0</v>
      </c>
      <c r="CL70">
        <f t="shared" si="170"/>
        <v>0</v>
      </c>
      <c r="CM70">
        <f t="shared" si="170"/>
        <v>1</v>
      </c>
      <c r="CN70">
        <f t="shared" si="156"/>
        <v>0.2</v>
      </c>
      <c r="CO70">
        <f t="shared" si="157"/>
        <v>0.4</v>
      </c>
      <c r="CP70">
        <f t="shared" si="157"/>
        <v>0.60000000000000009</v>
      </c>
      <c r="CQ70">
        <f t="shared" si="157"/>
        <v>0.8</v>
      </c>
      <c r="CR70">
        <f t="shared" si="157"/>
        <v>1</v>
      </c>
    </row>
    <row r="71" spans="1:96" x14ac:dyDescent="0.25">
      <c r="A71" t="s">
        <v>69</v>
      </c>
      <c r="B71">
        <f>VLOOKUP(CONCATENATE($A71,"_",B$4),assets_m6!$A:$D,4,FALSE)</f>
        <v>125.193</v>
      </c>
      <c r="C71">
        <f>VLOOKUP(CONCATENATE($A71,"_",C$4),assets_m6!$A:$D,4,FALSE)</f>
        <v>125.422</v>
      </c>
      <c r="D71">
        <f>VLOOKUP(CONCATENATE($A71,"_",D$4),assets_m6!$A:$D,4,FALSE)</f>
        <v>124.95399999999999</v>
      </c>
      <c r="E71">
        <f>VLOOKUP(CONCATENATE($A71,"_",E$4),assets_m6!$A:$D,4,FALSE)</f>
        <v>125.373</v>
      </c>
      <c r="F71">
        <f>VLOOKUP(CONCATENATE($A71,"_",F$4),assets_m6!$A:$D,4,FALSE)</f>
        <v>123.666</v>
      </c>
      <c r="G71">
        <f>VLOOKUP(CONCATENATE($A71,"_",G$4),assets_m6!$A:$D,4,FALSE)</f>
        <v>124.584</v>
      </c>
      <c r="H71">
        <f>VLOOKUP(CONCATENATE($A71,"_",H$4),assets_m6!$A:$D,4,FALSE)</f>
        <v>123.476</v>
      </c>
      <c r="I71">
        <f>VLOOKUP(CONCATENATE($A71,"_",I$4),assets_m6!$A:$D,4,FALSE)</f>
        <v>122.858</v>
      </c>
      <c r="J71">
        <f>VLOOKUP(CONCATENATE($A71,"_",J$4),assets_m6!$A:$D,4,FALSE)</f>
        <v>123.03700000000001</v>
      </c>
      <c r="K71">
        <f>VLOOKUP(CONCATENATE($A71,"_",K$4),assets_m6!$A:$D,4,FALSE)</f>
        <v>123.127</v>
      </c>
      <c r="L71">
        <f>VLOOKUP(CONCATENATE($A71,"_",L$4),assets_m6!$A:$D,4,FALSE)</f>
        <v>123.42700000000001</v>
      </c>
      <c r="M71" t="e">
        <f>VLOOKUP(CONCATENATE($A71,"_",M$4),assets_m6!$A:$D,4,FALSE)</f>
        <v>#N/A</v>
      </c>
      <c r="N71">
        <f>VLOOKUP(CONCATENATE($A71,"_",N$4),assets_m6!$A:$D,4,FALSE)</f>
        <v>123.267</v>
      </c>
      <c r="O71">
        <f>VLOOKUP(CONCATENATE($A71,"_",O$4),assets_m6!$A:$D,4,FALSE)</f>
        <v>122.149</v>
      </c>
      <c r="P71">
        <f>VLOOKUP(CONCATENATE($A71,"_",P$4),assets_m6!$A:$D,4,FALSE)</f>
        <v>122.72799999999999</v>
      </c>
      <c r="Q71">
        <f>VLOOKUP(CONCATENATE($A71,"_",Q$4),assets_m6!$A:$D,4,FALSE)</f>
        <v>123.227</v>
      </c>
      <c r="R71">
        <f>VLOOKUP(CONCATENATE($A71,"_",R$4),assets_m6!$A:$D,4,FALSE)</f>
        <v>124.544</v>
      </c>
      <c r="S71">
        <f>VLOOKUP(CONCATENATE($A71,"_",S$4),assets_m6!$A:$D,4,FALSE)</f>
        <v>124.97</v>
      </c>
      <c r="T71">
        <f>VLOOKUP(CONCATENATE($A71,"_",T$4),assets_m6!$A:$D,4,FALSE)</f>
        <v>123.07</v>
      </c>
      <c r="U71">
        <f>VLOOKUP(CONCATENATE($A71,"_",U$4),assets_m6!$A:$D,4,FALSE)</f>
        <v>123.52</v>
      </c>
      <c r="V71">
        <f>VLOOKUP(CONCATENATE($A71,"_",V$4),assets_m6!$A:$D,4,FALSE)</f>
        <v>123.64</v>
      </c>
      <c r="X71" t="str">
        <f t="shared" si="158"/>
        <v>LQD</v>
      </c>
      <c r="Y71">
        <f t="shared" si="115"/>
        <v>125.193</v>
      </c>
      <c r="Z71">
        <f t="shared" si="116"/>
        <v>125.422</v>
      </c>
      <c r="AA71">
        <f t="shared" si="117"/>
        <v>124.95399999999999</v>
      </c>
      <c r="AB71">
        <f t="shared" si="118"/>
        <v>125.373</v>
      </c>
      <c r="AC71">
        <f t="shared" si="119"/>
        <v>123.666</v>
      </c>
      <c r="AD71">
        <f t="shared" si="120"/>
        <v>124.584</v>
      </c>
      <c r="AE71">
        <f t="shared" si="121"/>
        <v>123.476</v>
      </c>
      <c r="AF71">
        <f t="shared" si="122"/>
        <v>122.858</v>
      </c>
      <c r="AG71">
        <f t="shared" si="123"/>
        <v>123.03700000000001</v>
      </c>
      <c r="AH71">
        <f t="shared" si="124"/>
        <v>123.127</v>
      </c>
      <c r="AI71">
        <f t="shared" si="125"/>
        <v>123.42700000000001</v>
      </c>
      <c r="AJ71">
        <f t="shared" si="126"/>
        <v>123.42700000000001</v>
      </c>
      <c r="AK71">
        <f t="shared" si="127"/>
        <v>123.267</v>
      </c>
      <c r="AL71">
        <f t="shared" si="128"/>
        <v>122.149</v>
      </c>
      <c r="AM71">
        <f t="shared" si="129"/>
        <v>122.72799999999999</v>
      </c>
      <c r="AN71">
        <f t="shared" si="130"/>
        <v>123.227</v>
      </c>
      <c r="AO71">
        <f t="shared" si="131"/>
        <v>124.544</v>
      </c>
      <c r="AP71">
        <f t="shared" si="132"/>
        <v>124.97</v>
      </c>
      <c r="AQ71">
        <f t="shared" si="133"/>
        <v>123.07</v>
      </c>
      <c r="AR71">
        <f t="shared" si="134"/>
        <v>123.52</v>
      </c>
      <c r="AS71">
        <f t="shared" si="135"/>
        <v>123.64</v>
      </c>
      <c r="AU71" t="str">
        <f t="shared" si="159"/>
        <v>LQD</v>
      </c>
      <c r="AV71">
        <f t="shared" si="136"/>
        <v>1.8291757526379208E-5</v>
      </c>
      <c r="AW71">
        <f t="shared" si="137"/>
        <v>-3.7314027842005674E-5</v>
      </c>
      <c r="AX71">
        <f t="shared" si="138"/>
        <v>3.3532339901084489E-5</v>
      </c>
      <c r="AY71">
        <f t="shared" si="139"/>
        <v>-1.3615371730755488E-4</v>
      </c>
      <c r="AZ71">
        <f t="shared" si="140"/>
        <v>7.4232206103537452E-5</v>
      </c>
      <c r="BA71">
        <f t="shared" si="141"/>
        <v>-8.8935978937905674E-5</v>
      </c>
      <c r="BB71">
        <f t="shared" si="142"/>
        <v>-5.0050212186983306E-5</v>
      </c>
      <c r="BC71">
        <f t="shared" si="143"/>
        <v>1.4569665793029518E-5</v>
      </c>
      <c r="BD71">
        <f t="shared" si="144"/>
        <v>7.3148727618512476E-6</v>
      </c>
      <c r="BE71">
        <f t="shared" si="145"/>
        <v>2.4365086455449365E-5</v>
      </c>
      <c r="BF71">
        <f t="shared" si="146"/>
        <v>0</v>
      </c>
      <c r="BG71">
        <f t="shared" si="147"/>
        <v>-1.2963128002787947E-5</v>
      </c>
      <c r="BH71">
        <f t="shared" si="148"/>
        <v>-9.0697429157843949E-5</v>
      </c>
      <c r="BI71">
        <f t="shared" si="149"/>
        <v>4.7401124855708477E-5</v>
      </c>
      <c r="BJ71">
        <f t="shared" si="150"/>
        <v>4.0659018316929264E-5</v>
      </c>
      <c r="BK71">
        <f t="shared" si="151"/>
        <v>1.0687592816509313E-4</v>
      </c>
      <c r="BL71">
        <f t="shared" si="152"/>
        <v>3.4204779033915888E-5</v>
      </c>
      <c r="BM71">
        <f t="shared" si="153"/>
        <v>-1.5203648875730221E-4</v>
      </c>
      <c r="BN71">
        <f t="shared" si="154"/>
        <v>3.6564556756317777E-5</v>
      </c>
      <c r="BO71">
        <f t="shared" si="155"/>
        <v>9.7150259067361198E-6</v>
      </c>
      <c r="BQ71" t="s">
        <v>69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160"/>
        <v>-1.2404846916361116E-2</v>
      </c>
      <c r="BZ71">
        <f t="shared" si="161"/>
        <v>57</v>
      </c>
      <c r="CA71">
        <f t="shared" si="162"/>
        <v>3</v>
      </c>
      <c r="CB71">
        <f t="shared" si="163"/>
        <v>7.9999999999999988E-2</v>
      </c>
      <c r="CC71">
        <f t="shared" si="164"/>
        <v>0</v>
      </c>
      <c r="CD71">
        <f t="shared" si="165"/>
        <v>0</v>
      </c>
      <c r="CE71">
        <f t="shared" si="166"/>
        <v>1</v>
      </c>
      <c r="CF71">
        <f t="shared" si="167"/>
        <v>0</v>
      </c>
      <c r="CG71">
        <f t="shared" si="168"/>
        <v>0</v>
      </c>
      <c r="CI71">
        <f t="shared" si="169"/>
        <v>0</v>
      </c>
      <c r="CJ71">
        <f t="shared" si="170"/>
        <v>0</v>
      </c>
      <c r="CK71">
        <f t="shared" si="170"/>
        <v>1</v>
      </c>
      <c r="CL71">
        <f t="shared" si="170"/>
        <v>1</v>
      </c>
      <c r="CM71">
        <f t="shared" si="170"/>
        <v>1</v>
      </c>
      <c r="CN71">
        <f t="shared" si="156"/>
        <v>0.2</v>
      </c>
      <c r="CO71">
        <f t="shared" si="157"/>
        <v>0.4</v>
      </c>
      <c r="CP71">
        <f t="shared" si="157"/>
        <v>0.60000000000000009</v>
      </c>
      <c r="CQ71">
        <f t="shared" si="157"/>
        <v>0.8</v>
      </c>
      <c r="CR71">
        <f t="shared" si="157"/>
        <v>1</v>
      </c>
    </row>
    <row r="72" spans="1:96" x14ac:dyDescent="0.25">
      <c r="A72" t="s">
        <v>70</v>
      </c>
      <c r="B72">
        <f>VLOOKUP(CONCATENATE($A72,"_",B$4),assets_m6!$A:$D,4,FALSE)</f>
        <v>62.4</v>
      </c>
      <c r="C72">
        <f>VLOOKUP(CONCATENATE($A72,"_",C$4),assets_m6!$A:$D,4,FALSE)</f>
        <v>61.97</v>
      </c>
      <c r="D72">
        <f>VLOOKUP(CONCATENATE($A72,"_",D$4),assets_m6!$A:$D,4,FALSE)</f>
        <v>62.66</v>
      </c>
      <c r="E72">
        <f>VLOOKUP(CONCATENATE($A72,"_",E$4),assets_m6!$A:$D,4,FALSE)</f>
        <v>64.040000000000006</v>
      </c>
      <c r="F72">
        <f>VLOOKUP(CONCATENATE($A72,"_",F$4),assets_m6!$A:$D,4,FALSE)</f>
        <v>63.5</v>
      </c>
      <c r="G72">
        <f>VLOOKUP(CONCATENATE($A72,"_",G$4),assets_m6!$A:$D,4,FALSE)</f>
        <v>62.22</v>
      </c>
      <c r="H72">
        <f>VLOOKUP(CONCATENATE($A72,"_",H$4),assets_m6!$A:$D,4,FALSE)</f>
        <v>61.74</v>
      </c>
      <c r="I72">
        <f>VLOOKUP(CONCATENATE($A72,"_",I$4),assets_m6!$A:$D,4,FALSE)</f>
        <v>63.16</v>
      </c>
      <c r="J72">
        <f>VLOOKUP(CONCATENATE($A72,"_",J$4),assets_m6!$A:$D,4,FALSE)</f>
        <v>63.25</v>
      </c>
      <c r="K72">
        <f>VLOOKUP(CONCATENATE($A72,"_",K$4),assets_m6!$A:$D,4,FALSE)</f>
        <v>62.76</v>
      </c>
      <c r="L72">
        <f>VLOOKUP(CONCATENATE($A72,"_",L$4),assets_m6!$A:$D,4,FALSE)</f>
        <v>61.57</v>
      </c>
      <c r="M72" t="e">
        <f>VLOOKUP(CONCATENATE($A72,"_",M$4),assets_m6!$A:$D,4,FALSE)</f>
        <v>#N/A</v>
      </c>
      <c r="N72">
        <f>VLOOKUP(CONCATENATE($A72,"_",N$4),assets_m6!$A:$D,4,FALSE)</f>
        <v>59.92</v>
      </c>
      <c r="O72">
        <f>VLOOKUP(CONCATENATE($A72,"_",O$4),assets_m6!$A:$D,4,FALSE)</f>
        <v>59.27</v>
      </c>
      <c r="P72">
        <f>VLOOKUP(CONCATENATE($A72,"_",P$4),assets_m6!$A:$D,4,FALSE)</f>
        <v>58.96</v>
      </c>
      <c r="Q72">
        <f>VLOOKUP(CONCATENATE($A72,"_",Q$4),assets_m6!$A:$D,4,FALSE)</f>
        <v>59.27</v>
      </c>
      <c r="R72">
        <f>VLOOKUP(CONCATENATE($A72,"_",R$4),assets_m6!$A:$D,4,FALSE)</f>
        <v>58.61</v>
      </c>
      <c r="S72">
        <f>VLOOKUP(CONCATENATE($A72,"_",S$4),assets_m6!$A:$D,4,FALSE)</f>
        <v>58.59</v>
      </c>
      <c r="T72">
        <f>VLOOKUP(CONCATENATE($A72,"_",T$4),assets_m6!$A:$D,4,FALSE)</f>
        <v>58.16</v>
      </c>
      <c r="U72">
        <f>VLOOKUP(CONCATENATE($A72,"_",U$4),assets_m6!$A:$D,4,FALSE)</f>
        <v>56.63</v>
      </c>
      <c r="V72">
        <f>VLOOKUP(CONCATENATE($A72,"_",V$4),assets_m6!$A:$D,4,FALSE)</f>
        <v>55.47</v>
      </c>
      <c r="X72" t="str">
        <f t="shared" si="158"/>
        <v>MCHI</v>
      </c>
      <c r="Y72">
        <f t="shared" si="115"/>
        <v>62.4</v>
      </c>
      <c r="Z72">
        <f t="shared" si="116"/>
        <v>61.97</v>
      </c>
      <c r="AA72">
        <f t="shared" si="117"/>
        <v>62.66</v>
      </c>
      <c r="AB72">
        <f t="shared" si="118"/>
        <v>64.040000000000006</v>
      </c>
      <c r="AC72">
        <f t="shared" si="119"/>
        <v>63.5</v>
      </c>
      <c r="AD72">
        <f t="shared" si="120"/>
        <v>62.22</v>
      </c>
      <c r="AE72">
        <f t="shared" si="121"/>
        <v>61.74</v>
      </c>
      <c r="AF72">
        <f t="shared" si="122"/>
        <v>63.16</v>
      </c>
      <c r="AG72">
        <f t="shared" si="123"/>
        <v>63.25</v>
      </c>
      <c r="AH72">
        <f t="shared" si="124"/>
        <v>62.76</v>
      </c>
      <c r="AI72">
        <f t="shared" si="125"/>
        <v>61.57</v>
      </c>
      <c r="AJ72">
        <f t="shared" si="126"/>
        <v>61.57</v>
      </c>
      <c r="AK72">
        <f t="shared" si="127"/>
        <v>59.92</v>
      </c>
      <c r="AL72">
        <f t="shared" si="128"/>
        <v>59.27</v>
      </c>
      <c r="AM72">
        <f t="shared" si="129"/>
        <v>58.96</v>
      </c>
      <c r="AN72">
        <f t="shared" si="130"/>
        <v>59.27</v>
      </c>
      <c r="AO72">
        <f t="shared" si="131"/>
        <v>58.61</v>
      </c>
      <c r="AP72">
        <f t="shared" si="132"/>
        <v>58.59</v>
      </c>
      <c r="AQ72">
        <f t="shared" si="133"/>
        <v>58.16</v>
      </c>
      <c r="AR72">
        <f t="shared" si="134"/>
        <v>56.63</v>
      </c>
      <c r="AS72">
        <f t="shared" si="135"/>
        <v>55.47</v>
      </c>
      <c r="AU72" t="str">
        <f t="shared" si="159"/>
        <v>MCHI</v>
      </c>
      <c r="AV72">
        <f t="shared" si="136"/>
        <v>-6.8910256410256365E-5</v>
      </c>
      <c r="AW72">
        <f t="shared" si="137"/>
        <v>1.1134419880587345E-4</v>
      </c>
      <c r="AX72">
        <f t="shared" si="138"/>
        <v>2.2023619533993133E-4</v>
      </c>
      <c r="AY72">
        <f t="shared" si="139"/>
        <v>-8.4322298563398854E-5</v>
      </c>
      <c r="AZ72">
        <f t="shared" si="140"/>
        <v>-2.0157480314960646E-4</v>
      </c>
      <c r="BA72">
        <f t="shared" si="141"/>
        <v>-7.7145612343297481E-5</v>
      </c>
      <c r="BB72">
        <f t="shared" si="142"/>
        <v>2.2999676060900465E-4</v>
      </c>
      <c r="BC72">
        <f t="shared" si="143"/>
        <v>1.4249525015833346E-5</v>
      </c>
      <c r="BD72">
        <f t="shared" si="144"/>
        <v>-7.7470355731225606E-5</v>
      </c>
      <c r="BE72">
        <f t="shared" si="145"/>
        <v>-1.8961121733588238E-4</v>
      </c>
      <c r="BF72">
        <f t="shared" si="146"/>
        <v>0</v>
      </c>
      <c r="BG72">
        <f t="shared" si="147"/>
        <v>-2.6798765632613262E-4</v>
      </c>
      <c r="BH72">
        <f t="shared" si="148"/>
        <v>-1.0847797062750309E-4</v>
      </c>
      <c r="BI72">
        <f t="shared" si="149"/>
        <v>-5.2303020077611317E-5</v>
      </c>
      <c r="BJ72">
        <f t="shared" si="150"/>
        <v>5.2578018995929833E-5</v>
      </c>
      <c r="BK72">
        <f t="shared" si="151"/>
        <v>-1.1135481693943035E-4</v>
      </c>
      <c r="BL72">
        <f t="shared" si="152"/>
        <v>-3.4123869646811164E-6</v>
      </c>
      <c r="BM72">
        <f t="shared" si="153"/>
        <v>-7.339136371394552E-5</v>
      </c>
      <c r="BN72">
        <f t="shared" si="154"/>
        <v>-2.6306740027510215E-4</v>
      </c>
      <c r="BO72">
        <f t="shared" si="155"/>
        <v>-2.048384248631474E-4</v>
      </c>
      <c r="BQ72" t="s">
        <v>70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160"/>
        <v>-0.1110576923076923</v>
      </c>
      <c r="BZ72">
        <f t="shared" si="161"/>
        <v>10</v>
      </c>
      <c r="CA72">
        <f t="shared" si="162"/>
        <v>1</v>
      </c>
      <c r="CB72">
        <f t="shared" si="163"/>
        <v>0.24</v>
      </c>
      <c r="CC72">
        <f t="shared" si="164"/>
        <v>1</v>
      </c>
      <c r="CD72">
        <f t="shared" si="165"/>
        <v>0</v>
      </c>
      <c r="CE72">
        <f t="shared" si="166"/>
        <v>0</v>
      </c>
      <c r="CF72">
        <f t="shared" si="167"/>
        <v>0</v>
      </c>
      <c r="CG72">
        <f t="shared" si="168"/>
        <v>0</v>
      </c>
      <c r="CI72">
        <f t="shared" si="169"/>
        <v>1</v>
      </c>
      <c r="CJ72">
        <f t="shared" si="170"/>
        <v>1</v>
      </c>
      <c r="CK72">
        <f t="shared" si="170"/>
        <v>1</v>
      </c>
      <c r="CL72">
        <f t="shared" si="170"/>
        <v>1</v>
      </c>
      <c r="CM72">
        <f t="shared" si="170"/>
        <v>1</v>
      </c>
      <c r="CN72">
        <f t="shared" si="156"/>
        <v>0.2</v>
      </c>
      <c r="CO72">
        <f t="shared" si="157"/>
        <v>0.4</v>
      </c>
      <c r="CP72">
        <f t="shared" si="157"/>
        <v>0.60000000000000009</v>
      </c>
      <c r="CQ72">
        <f t="shared" si="157"/>
        <v>0.8</v>
      </c>
      <c r="CR72">
        <f t="shared" si="157"/>
        <v>1</v>
      </c>
    </row>
    <row r="73" spans="1:96" x14ac:dyDescent="0.25">
      <c r="A73" t="s">
        <v>71</v>
      </c>
      <c r="B73">
        <f>VLOOKUP(CONCATENATE($A73,"_",B$4),assets_m6!$A:$D,4,FALSE)</f>
        <v>52.64</v>
      </c>
      <c r="C73">
        <f>VLOOKUP(CONCATENATE($A73,"_",C$4),assets_m6!$A:$D,4,FALSE)</f>
        <v>52.76</v>
      </c>
      <c r="D73">
        <f>VLOOKUP(CONCATENATE($A73,"_",D$4),assets_m6!$A:$D,4,FALSE)</f>
        <v>52.68</v>
      </c>
      <c r="E73">
        <f>VLOOKUP(CONCATENATE($A73,"_",E$4),assets_m6!$A:$D,4,FALSE)</f>
        <v>53.25</v>
      </c>
      <c r="F73">
        <f>VLOOKUP(CONCATENATE($A73,"_",F$4),assets_m6!$A:$D,4,FALSE)</f>
        <v>53.024999999999999</v>
      </c>
      <c r="G73">
        <f>VLOOKUP(CONCATENATE($A73,"_",G$4),assets_m6!$A:$D,4,FALSE)</f>
        <v>52.87</v>
      </c>
      <c r="H73">
        <f>VLOOKUP(CONCATENATE($A73,"_",H$4),assets_m6!$A:$D,4,FALSE)</f>
        <v>52.18</v>
      </c>
      <c r="I73">
        <f>VLOOKUP(CONCATENATE($A73,"_",I$4),assets_m6!$A:$D,4,FALSE)</f>
        <v>52.72</v>
      </c>
      <c r="J73">
        <f>VLOOKUP(CONCATENATE($A73,"_",J$4),assets_m6!$A:$D,4,FALSE)</f>
        <v>52.7</v>
      </c>
      <c r="K73">
        <f>VLOOKUP(CONCATENATE($A73,"_",K$4),assets_m6!$A:$D,4,FALSE)</f>
        <v>52.65</v>
      </c>
      <c r="L73">
        <f>VLOOKUP(CONCATENATE($A73,"_",L$4),assets_m6!$A:$D,4,FALSE)</f>
        <v>52.33</v>
      </c>
      <c r="M73">
        <f>VLOOKUP(CONCATENATE($A73,"_",M$4),assets_m6!$A:$D,4,FALSE)</f>
        <v>51.76</v>
      </c>
      <c r="N73">
        <f>VLOOKUP(CONCATENATE($A73,"_",N$4),assets_m6!$A:$D,4,FALSE)</f>
        <v>51.615000000000002</v>
      </c>
      <c r="O73">
        <f>VLOOKUP(CONCATENATE($A73,"_",O$4),assets_m6!$A:$D,4,FALSE)</f>
        <v>51.78</v>
      </c>
      <c r="P73">
        <f>VLOOKUP(CONCATENATE($A73,"_",P$4),assets_m6!$A:$D,4,FALSE)</f>
        <v>50.56</v>
      </c>
      <c r="Q73">
        <f>VLOOKUP(CONCATENATE($A73,"_",Q$4),assets_m6!$A:$D,4,FALSE)</f>
        <v>52.02</v>
      </c>
      <c r="R73">
        <f>VLOOKUP(CONCATENATE($A73,"_",R$4),assets_m6!$A:$D,4,FALSE)</f>
        <v>52.41</v>
      </c>
      <c r="S73">
        <f>VLOOKUP(CONCATENATE($A73,"_",S$4),assets_m6!$A:$D,4,FALSE)</f>
        <v>52.045000000000002</v>
      </c>
      <c r="T73">
        <f>VLOOKUP(CONCATENATE($A73,"_",T$4),assets_m6!$A:$D,4,FALSE)</f>
        <v>51.87</v>
      </c>
      <c r="U73">
        <f>VLOOKUP(CONCATENATE($A73,"_",U$4),assets_m6!$A:$D,4,FALSE)</f>
        <v>51.23</v>
      </c>
      <c r="V73">
        <f>VLOOKUP(CONCATENATE($A73,"_",V$4),assets_m6!$A:$D,4,FALSE)</f>
        <v>50.07</v>
      </c>
      <c r="X73" t="str">
        <f t="shared" si="158"/>
        <v>MVEU.L</v>
      </c>
      <c r="Y73">
        <f t="shared" si="115"/>
        <v>52.64</v>
      </c>
      <c r="Z73">
        <f t="shared" si="116"/>
        <v>52.76</v>
      </c>
      <c r="AA73">
        <f t="shared" si="117"/>
        <v>52.68</v>
      </c>
      <c r="AB73">
        <f t="shared" si="118"/>
        <v>53.25</v>
      </c>
      <c r="AC73">
        <f t="shared" si="119"/>
        <v>53.024999999999999</v>
      </c>
      <c r="AD73">
        <f t="shared" si="120"/>
        <v>52.87</v>
      </c>
      <c r="AE73">
        <f t="shared" si="121"/>
        <v>52.18</v>
      </c>
      <c r="AF73">
        <f t="shared" si="122"/>
        <v>52.72</v>
      </c>
      <c r="AG73">
        <f t="shared" si="123"/>
        <v>52.7</v>
      </c>
      <c r="AH73">
        <f t="shared" si="124"/>
        <v>52.65</v>
      </c>
      <c r="AI73">
        <f t="shared" si="125"/>
        <v>52.33</v>
      </c>
      <c r="AJ73">
        <f t="shared" si="126"/>
        <v>51.76</v>
      </c>
      <c r="AK73">
        <f t="shared" si="127"/>
        <v>51.615000000000002</v>
      </c>
      <c r="AL73">
        <f t="shared" si="128"/>
        <v>51.78</v>
      </c>
      <c r="AM73">
        <f t="shared" si="129"/>
        <v>50.56</v>
      </c>
      <c r="AN73">
        <f t="shared" si="130"/>
        <v>52.02</v>
      </c>
      <c r="AO73">
        <f t="shared" si="131"/>
        <v>52.41</v>
      </c>
      <c r="AP73">
        <f t="shared" si="132"/>
        <v>52.045000000000002</v>
      </c>
      <c r="AQ73">
        <f t="shared" si="133"/>
        <v>51.87</v>
      </c>
      <c r="AR73">
        <f t="shared" si="134"/>
        <v>51.23</v>
      </c>
      <c r="AS73">
        <f t="shared" si="135"/>
        <v>50.07</v>
      </c>
      <c r="AU73" t="str">
        <f t="shared" si="159"/>
        <v>MVEU.L</v>
      </c>
      <c r="AV73">
        <f t="shared" si="136"/>
        <v>2.279635258358614E-5</v>
      </c>
      <c r="AW73">
        <f t="shared" si="137"/>
        <v>-1.5163002274450019E-5</v>
      </c>
      <c r="AX73">
        <f t="shared" si="138"/>
        <v>1.0820045558086566E-4</v>
      </c>
      <c r="AY73">
        <f t="shared" si="139"/>
        <v>-4.2253521126760827E-5</v>
      </c>
      <c r="AZ73">
        <f t="shared" si="140"/>
        <v>-2.9231494578029449E-5</v>
      </c>
      <c r="BA73">
        <f t="shared" si="141"/>
        <v>-1.3050879515793414E-4</v>
      </c>
      <c r="BB73">
        <f t="shared" si="142"/>
        <v>1.034879264085855E-4</v>
      </c>
      <c r="BC73">
        <f t="shared" si="143"/>
        <v>-3.7936267071312638E-6</v>
      </c>
      <c r="BD73">
        <f t="shared" si="144"/>
        <v>-9.4876660341564064E-6</v>
      </c>
      <c r="BE73">
        <f t="shared" si="145"/>
        <v>-6.0778727445394164E-5</v>
      </c>
      <c r="BF73">
        <f t="shared" si="146"/>
        <v>-1.089241352952418E-4</v>
      </c>
      <c r="BG73">
        <f t="shared" si="147"/>
        <v>-2.8013910355486094E-5</v>
      </c>
      <c r="BH73">
        <f t="shared" si="148"/>
        <v>3.1967451322289864E-5</v>
      </c>
      <c r="BI73">
        <f t="shared" si="149"/>
        <v>-2.3561220548474292E-4</v>
      </c>
      <c r="BJ73">
        <f t="shared" si="150"/>
        <v>2.887658227848103E-4</v>
      </c>
      <c r="BK73">
        <f t="shared" si="151"/>
        <v>7.4971164936561599E-5</v>
      </c>
      <c r="BL73">
        <f t="shared" si="152"/>
        <v>-6.9643197863002279E-5</v>
      </c>
      <c r="BM73">
        <f t="shared" si="153"/>
        <v>-3.3624747814392213E-5</v>
      </c>
      <c r="BN73">
        <f t="shared" si="154"/>
        <v>-1.233853865432814E-4</v>
      </c>
      <c r="BO73">
        <f t="shared" si="155"/>
        <v>-2.2642982627366713E-4</v>
      </c>
      <c r="BQ73" t="s">
        <v>71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160"/>
        <v>-4.8822188449848029E-2</v>
      </c>
      <c r="BZ73">
        <f t="shared" si="161"/>
        <v>41</v>
      </c>
      <c r="CA73">
        <f t="shared" si="162"/>
        <v>3</v>
      </c>
      <c r="CB73">
        <f t="shared" si="163"/>
        <v>7.9999999999999988E-2</v>
      </c>
      <c r="CC73">
        <f t="shared" si="164"/>
        <v>0</v>
      </c>
      <c r="CD73">
        <f t="shared" si="165"/>
        <v>0</v>
      </c>
      <c r="CE73">
        <f t="shared" si="166"/>
        <v>1</v>
      </c>
      <c r="CF73">
        <f t="shared" si="167"/>
        <v>0</v>
      </c>
      <c r="CG73">
        <f t="shared" si="168"/>
        <v>0</v>
      </c>
      <c r="CI73">
        <f t="shared" si="169"/>
        <v>0</v>
      </c>
      <c r="CJ73">
        <f t="shared" si="170"/>
        <v>0</v>
      </c>
      <c r="CK73">
        <f t="shared" si="170"/>
        <v>1</v>
      </c>
      <c r="CL73">
        <f t="shared" si="170"/>
        <v>1</v>
      </c>
      <c r="CM73">
        <f t="shared" si="170"/>
        <v>1</v>
      </c>
      <c r="CN73">
        <f t="shared" si="156"/>
        <v>0.2</v>
      </c>
      <c r="CO73">
        <f t="shared" si="157"/>
        <v>0.4</v>
      </c>
      <c r="CP73">
        <f t="shared" si="157"/>
        <v>0.60000000000000009</v>
      </c>
      <c r="CQ73">
        <f t="shared" si="157"/>
        <v>0.8</v>
      </c>
      <c r="CR73">
        <f t="shared" si="157"/>
        <v>1</v>
      </c>
    </row>
    <row r="74" spans="1:96" x14ac:dyDescent="0.25">
      <c r="A74" t="s">
        <v>72</v>
      </c>
      <c r="B74">
        <f>VLOOKUP(CONCATENATE($A74,"_",B$4),assets_m6!$A:$D,4,FALSE)</f>
        <v>32.863</v>
      </c>
      <c r="C74">
        <f>VLOOKUP(CONCATENATE($A74,"_",C$4),assets_m6!$A:$D,4,FALSE)</f>
        <v>33.26</v>
      </c>
      <c r="D74">
        <f>VLOOKUP(CONCATENATE($A74,"_",D$4),assets_m6!$A:$D,4,FALSE)</f>
        <v>33.488</v>
      </c>
      <c r="E74">
        <f>VLOOKUP(CONCATENATE($A74,"_",E$4),assets_m6!$A:$D,4,FALSE)</f>
        <v>34.320999999999998</v>
      </c>
      <c r="F74">
        <f>VLOOKUP(CONCATENATE($A74,"_",F$4),assets_m6!$A:$D,4,FALSE)</f>
        <v>34.182000000000002</v>
      </c>
      <c r="G74">
        <f>VLOOKUP(CONCATENATE($A74,"_",G$4),assets_m6!$A:$D,4,FALSE)</f>
        <v>34.450000000000003</v>
      </c>
      <c r="H74">
        <f>VLOOKUP(CONCATENATE($A74,"_",H$4),assets_m6!$A:$D,4,FALSE)</f>
        <v>34.113</v>
      </c>
      <c r="I74">
        <f>VLOOKUP(CONCATENATE($A74,"_",I$4),assets_m6!$A:$D,4,FALSE)</f>
        <v>34.945999999999998</v>
      </c>
      <c r="J74">
        <f>VLOOKUP(CONCATENATE($A74,"_",J$4),assets_m6!$A:$D,4,FALSE)</f>
        <v>36.058</v>
      </c>
      <c r="K74">
        <f>VLOOKUP(CONCATENATE($A74,"_",K$4),assets_m6!$A:$D,4,FALSE)</f>
        <v>36.087000000000003</v>
      </c>
      <c r="L74">
        <f>VLOOKUP(CONCATENATE($A74,"_",L$4),assets_m6!$A:$D,4,FALSE)</f>
        <v>35.81</v>
      </c>
      <c r="M74" t="e">
        <f>VLOOKUP(CONCATENATE($A74,"_",M$4),assets_m6!$A:$D,4,FALSE)</f>
        <v>#N/A</v>
      </c>
      <c r="N74">
        <f>VLOOKUP(CONCATENATE($A74,"_",N$4),assets_m6!$A:$D,4,FALSE)</f>
        <v>35.700000000000003</v>
      </c>
      <c r="O74">
        <f>VLOOKUP(CONCATENATE($A74,"_",O$4),assets_m6!$A:$D,4,FALSE)</f>
        <v>35.223999999999997</v>
      </c>
      <c r="P74">
        <f>VLOOKUP(CONCATENATE($A74,"_",P$4),assets_m6!$A:$D,4,FALSE)</f>
        <v>35.75</v>
      </c>
      <c r="Q74">
        <f>VLOOKUP(CONCATENATE($A74,"_",Q$4),assets_m6!$A:$D,4,FALSE)</f>
        <v>37.57</v>
      </c>
      <c r="R74">
        <f>VLOOKUP(CONCATENATE($A74,"_",R$4),assets_m6!$A:$D,4,FALSE)</f>
        <v>37.33</v>
      </c>
      <c r="S74">
        <f>VLOOKUP(CONCATENATE($A74,"_",S$4),assets_m6!$A:$D,4,FALSE)</f>
        <v>37.46</v>
      </c>
      <c r="T74">
        <f>VLOOKUP(CONCATENATE($A74,"_",T$4),assets_m6!$A:$D,4,FALSE)</f>
        <v>39.36</v>
      </c>
      <c r="U74">
        <f>VLOOKUP(CONCATENATE($A74,"_",U$4),assets_m6!$A:$D,4,FALSE)</f>
        <v>39.020000000000003</v>
      </c>
      <c r="V74">
        <f>VLOOKUP(CONCATENATE($A74,"_",V$4),assets_m6!$A:$D,4,FALSE)</f>
        <v>38.82</v>
      </c>
      <c r="X74" t="str">
        <f t="shared" si="158"/>
        <v>OGN</v>
      </c>
      <c r="Y74">
        <f t="shared" si="115"/>
        <v>32.863</v>
      </c>
      <c r="Z74">
        <f t="shared" si="116"/>
        <v>33.26</v>
      </c>
      <c r="AA74">
        <f t="shared" si="117"/>
        <v>33.488</v>
      </c>
      <c r="AB74">
        <f t="shared" si="118"/>
        <v>34.320999999999998</v>
      </c>
      <c r="AC74">
        <f t="shared" si="119"/>
        <v>34.182000000000002</v>
      </c>
      <c r="AD74">
        <f t="shared" si="120"/>
        <v>34.450000000000003</v>
      </c>
      <c r="AE74">
        <f t="shared" si="121"/>
        <v>34.113</v>
      </c>
      <c r="AF74">
        <f t="shared" si="122"/>
        <v>34.945999999999998</v>
      </c>
      <c r="AG74">
        <f t="shared" si="123"/>
        <v>36.058</v>
      </c>
      <c r="AH74">
        <f t="shared" si="124"/>
        <v>36.087000000000003</v>
      </c>
      <c r="AI74">
        <f t="shared" si="125"/>
        <v>35.81</v>
      </c>
      <c r="AJ74">
        <f t="shared" si="126"/>
        <v>35.81</v>
      </c>
      <c r="AK74">
        <f t="shared" si="127"/>
        <v>35.700000000000003</v>
      </c>
      <c r="AL74">
        <f t="shared" si="128"/>
        <v>35.223999999999997</v>
      </c>
      <c r="AM74">
        <f t="shared" si="129"/>
        <v>35.75</v>
      </c>
      <c r="AN74">
        <f t="shared" si="130"/>
        <v>37.57</v>
      </c>
      <c r="AO74">
        <f t="shared" si="131"/>
        <v>37.33</v>
      </c>
      <c r="AP74">
        <f t="shared" si="132"/>
        <v>37.46</v>
      </c>
      <c r="AQ74">
        <f t="shared" si="133"/>
        <v>39.36</v>
      </c>
      <c r="AR74">
        <f t="shared" si="134"/>
        <v>39.020000000000003</v>
      </c>
      <c r="AS74">
        <f t="shared" si="135"/>
        <v>38.82</v>
      </c>
      <c r="AU74" t="str">
        <f t="shared" si="159"/>
        <v>OGN</v>
      </c>
      <c r="AV74">
        <f t="shared" si="136"/>
        <v>1.2080455223199297E-4</v>
      </c>
      <c r="AW74">
        <f t="shared" si="137"/>
        <v>6.855081178592952E-5</v>
      </c>
      <c r="AX74">
        <f t="shared" si="138"/>
        <v>2.4874581939799285E-4</v>
      </c>
      <c r="AY74">
        <f t="shared" si="139"/>
        <v>-4.049998543165869E-5</v>
      </c>
      <c r="AZ74">
        <f t="shared" si="140"/>
        <v>7.8403838277456173E-5</v>
      </c>
      <c r="BA74">
        <f t="shared" si="141"/>
        <v>-9.7822931785196892E-5</v>
      </c>
      <c r="BB74">
        <f t="shared" si="142"/>
        <v>2.4418843256236581E-4</v>
      </c>
      <c r="BC74">
        <f t="shared" si="143"/>
        <v>3.182052309277176E-4</v>
      </c>
      <c r="BD74">
        <f t="shared" si="144"/>
        <v>8.0425980364977174E-6</v>
      </c>
      <c r="BE74">
        <f t="shared" si="145"/>
        <v>-7.6758943663923573E-5</v>
      </c>
      <c r="BF74">
        <f t="shared" si="146"/>
        <v>0</v>
      </c>
      <c r="BG74">
        <f t="shared" si="147"/>
        <v>-3.0717676626640443E-5</v>
      </c>
      <c r="BH74">
        <f t="shared" si="148"/>
        <v>-1.3333333333333505E-4</v>
      </c>
      <c r="BI74">
        <f t="shared" si="149"/>
        <v>1.4933000227117973E-4</v>
      </c>
      <c r="BJ74">
        <f t="shared" si="150"/>
        <v>5.0909090909090923E-4</v>
      </c>
      <c r="BK74">
        <f t="shared" si="151"/>
        <v>-6.3880755922278933E-5</v>
      </c>
      <c r="BL74">
        <f t="shared" si="152"/>
        <v>3.4824537905170788E-5</v>
      </c>
      <c r="BM74">
        <f t="shared" si="153"/>
        <v>5.0720768820074712E-4</v>
      </c>
      <c r="BN74">
        <f t="shared" si="154"/>
        <v>-8.6382113821137276E-5</v>
      </c>
      <c r="BO74">
        <f t="shared" si="155"/>
        <v>-5.1255766273706525E-5</v>
      </c>
      <c r="BQ74" t="s">
        <v>72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160"/>
        <v>0.18126768706447985</v>
      </c>
      <c r="BZ74">
        <f t="shared" si="161"/>
        <v>97</v>
      </c>
      <c r="CA74">
        <f t="shared" si="162"/>
        <v>5</v>
      </c>
      <c r="CB74">
        <f t="shared" si="163"/>
        <v>0.24000000000000005</v>
      </c>
      <c r="CC74">
        <f t="shared" si="164"/>
        <v>0</v>
      </c>
      <c r="CD74">
        <f t="shared" si="165"/>
        <v>0</v>
      </c>
      <c r="CE74">
        <f t="shared" si="166"/>
        <v>0</v>
      </c>
      <c r="CF74">
        <f t="shared" si="167"/>
        <v>0</v>
      </c>
      <c r="CG74">
        <f t="shared" si="168"/>
        <v>1</v>
      </c>
      <c r="CI74">
        <f t="shared" si="169"/>
        <v>0</v>
      </c>
      <c r="CJ74">
        <f t="shared" si="170"/>
        <v>0</v>
      </c>
      <c r="CK74">
        <f t="shared" si="170"/>
        <v>0</v>
      </c>
      <c r="CL74">
        <f t="shared" si="170"/>
        <v>0</v>
      </c>
      <c r="CM74">
        <f t="shared" si="170"/>
        <v>1</v>
      </c>
      <c r="CN74">
        <f t="shared" si="156"/>
        <v>0.2</v>
      </c>
      <c r="CO74">
        <f t="shared" si="157"/>
        <v>0.4</v>
      </c>
      <c r="CP74">
        <f t="shared" si="157"/>
        <v>0.60000000000000009</v>
      </c>
      <c r="CQ74">
        <f t="shared" si="157"/>
        <v>0.8</v>
      </c>
      <c r="CR74">
        <f t="shared" si="157"/>
        <v>1</v>
      </c>
    </row>
    <row r="75" spans="1:96" x14ac:dyDescent="0.25">
      <c r="A75" t="s">
        <v>73</v>
      </c>
      <c r="B75">
        <f>VLOOKUP(CONCATENATE($A75,"_",B$4),assets_m6!$A:$D,4,FALSE)</f>
        <v>161.53</v>
      </c>
      <c r="C75">
        <f>VLOOKUP(CONCATENATE($A75,"_",C$4),assets_m6!$A:$D,4,FALSE)</f>
        <v>160.32</v>
      </c>
      <c r="D75">
        <f>VLOOKUP(CONCATENATE($A75,"_",D$4),assets_m6!$A:$D,4,FALSE)</f>
        <v>159.96</v>
      </c>
      <c r="E75">
        <f>VLOOKUP(CONCATENATE($A75,"_",E$4),assets_m6!$A:$D,4,FALSE)</f>
        <v>159.6</v>
      </c>
      <c r="F75">
        <f>VLOOKUP(CONCATENATE($A75,"_",F$4),assets_m6!$A:$D,4,FALSE)</f>
        <v>157.16999999999999</v>
      </c>
      <c r="G75">
        <f>VLOOKUP(CONCATENATE($A75,"_",G$4),assets_m6!$A:$D,4,FALSE)</f>
        <v>156.29</v>
      </c>
      <c r="H75">
        <f>VLOOKUP(CONCATENATE($A75,"_",H$4),assets_m6!$A:$D,4,FALSE)</f>
        <v>156.74</v>
      </c>
      <c r="I75">
        <f>VLOOKUP(CONCATENATE($A75,"_",I$4),assets_m6!$A:$D,4,FALSE)</f>
        <v>156.82</v>
      </c>
      <c r="J75">
        <f>VLOOKUP(CONCATENATE($A75,"_",J$4),assets_m6!$A:$D,4,FALSE)</f>
        <v>158.01</v>
      </c>
      <c r="K75">
        <f>VLOOKUP(CONCATENATE($A75,"_",K$4),assets_m6!$A:$D,4,FALSE)</f>
        <v>159.82</v>
      </c>
      <c r="L75">
        <f>VLOOKUP(CONCATENATE($A75,"_",L$4),assets_m6!$A:$D,4,FALSE)</f>
        <v>159.9</v>
      </c>
      <c r="M75" t="e">
        <f>VLOOKUP(CONCATENATE($A75,"_",M$4),assets_m6!$A:$D,4,FALSE)</f>
        <v>#N/A</v>
      </c>
      <c r="N75">
        <f>VLOOKUP(CONCATENATE($A75,"_",N$4),assets_m6!$A:$D,4,FALSE)</f>
        <v>157.93</v>
      </c>
      <c r="O75">
        <f>VLOOKUP(CONCATENATE($A75,"_",O$4),assets_m6!$A:$D,4,FALSE)</f>
        <v>155.96</v>
      </c>
      <c r="P75">
        <f>VLOOKUP(CONCATENATE($A75,"_",P$4),assets_m6!$A:$D,4,FALSE)</f>
        <v>151.76</v>
      </c>
      <c r="Q75">
        <f>VLOOKUP(CONCATENATE($A75,"_",Q$4),assets_m6!$A:$D,4,FALSE)</f>
        <v>158.24</v>
      </c>
      <c r="R75">
        <f>VLOOKUP(CONCATENATE($A75,"_",R$4),assets_m6!$A:$D,4,FALSE)</f>
        <v>155.88999999999999</v>
      </c>
      <c r="S75">
        <f>VLOOKUP(CONCATENATE($A75,"_",S$4),assets_m6!$A:$D,4,FALSE)</f>
        <v>153.31</v>
      </c>
      <c r="T75">
        <f>VLOOKUP(CONCATENATE($A75,"_",T$4),assets_m6!$A:$D,4,FALSE)</f>
        <v>153.79</v>
      </c>
      <c r="U75">
        <f>VLOOKUP(CONCATENATE($A75,"_",U$4),assets_m6!$A:$D,4,FALSE)</f>
        <v>154.36000000000001</v>
      </c>
      <c r="V75">
        <f>VLOOKUP(CONCATENATE($A75,"_",V$4),assets_m6!$A:$D,4,FALSE)</f>
        <v>155.13999999999999</v>
      </c>
      <c r="X75" t="str">
        <f t="shared" si="158"/>
        <v>PG</v>
      </c>
      <c r="Y75">
        <f t="shared" si="115"/>
        <v>161.53</v>
      </c>
      <c r="Z75">
        <f t="shared" si="116"/>
        <v>160.32</v>
      </c>
      <c r="AA75">
        <f t="shared" si="117"/>
        <v>159.96</v>
      </c>
      <c r="AB75">
        <f t="shared" si="118"/>
        <v>159.6</v>
      </c>
      <c r="AC75">
        <f t="shared" si="119"/>
        <v>157.16999999999999</v>
      </c>
      <c r="AD75">
        <f t="shared" si="120"/>
        <v>156.29</v>
      </c>
      <c r="AE75">
        <f t="shared" si="121"/>
        <v>156.74</v>
      </c>
      <c r="AF75">
        <f t="shared" si="122"/>
        <v>156.82</v>
      </c>
      <c r="AG75">
        <f t="shared" si="123"/>
        <v>158.01</v>
      </c>
      <c r="AH75">
        <f t="shared" si="124"/>
        <v>159.82</v>
      </c>
      <c r="AI75">
        <f t="shared" si="125"/>
        <v>159.9</v>
      </c>
      <c r="AJ75">
        <f t="shared" si="126"/>
        <v>159.9</v>
      </c>
      <c r="AK75">
        <f t="shared" si="127"/>
        <v>157.93</v>
      </c>
      <c r="AL75">
        <f t="shared" si="128"/>
        <v>155.96</v>
      </c>
      <c r="AM75">
        <f t="shared" si="129"/>
        <v>151.76</v>
      </c>
      <c r="AN75">
        <f t="shared" si="130"/>
        <v>158.24</v>
      </c>
      <c r="AO75">
        <f t="shared" si="131"/>
        <v>155.88999999999999</v>
      </c>
      <c r="AP75">
        <f t="shared" si="132"/>
        <v>153.31</v>
      </c>
      <c r="AQ75">
        <f t="shared" si="133"/>
        <v>153.79</v>
      </c>
      <c r="AR75">
        <f t="shared" si="134"/>
        <v>154.36000000000001</v>
      </c>
      <c r="AS75">
        <f t="shared" si="135"/>
        <v>155.13999999999999</v>
      </c>
      <c r="AU75" t="str">
        <f t="shared" si="159"/>
        <v>PG</v>
      </c>
      <c r="AV75">
        <f t="shared" si="136"/>
        <v>-7.4908685693060608E-5</v>
      </c>
      <c r="AW75">
        <f t="shared" si="137"/>
        <v>-2.2455089820358363E-5</v>
      </c>
      <c r="AX75">
        <f t="shared" si="138"/>
        <v>-2.2505626406602504E-5</v>
      </c>
      <c r="AY75">
        <f t="shared" si="139"/>
        <v>-1.5225563909774479E-4</v>
      </c>
      <c r="AZ75">
        <f t="shared" si="140"/>
        <v>-5.5990328943182261E-5</v>
      </c>
      <c r="BA75">
        <f t="shared" si="141"/>
        <v>2.8792629086954832E-5</v>
      </c>
      <c r="BB75">
        <f t="shared" si="142"/>
        <v>5.1039938752063343E-6</v>
      </c>
      <c r="BC75">
        <f t="shared" si="143"/>
        <v>7.5883178166050115E-5</v>
      </c>
      <c r="BD75">
        <f t="shared" si="144"/>
        <v>1.145497120435417E-4</v>
      </c>
      <c r="BE75">
        <f t="shared" si="145"/>
        <v>5.0056313352529417E-6</v>
      </c>
      <c r="BF75">
        <f t="shared" si="146"/>
        <v>0</v>
      </c>
      <c r="BG75">
        <f t="shared" si="147"/>
        <v>-1.2320200125078167E-4</v>
      </c>
      <c r="BH75">
        <f t="shared" si="148"/>
        <v>-1.2473880833280558E-4</v>
      </c>
      <c r="BI75">
        <f t="shared" si="149"/>
        <v>-2.6929982046678742E-4</v>
      </c>
      <c r="BJ75">
        <f t="shared" si="150"/>
        <v>4.2698998418555734E-4</v>
      </c>
      <c r="BK75">
        <f t="shared" si="151"/>
        <v>-1.4850859453994077E-4</v>
      </c>
      <c r="BL75">
        <f t="shared" si="152"/>
        <v>-1.6550131502982772E-4</v>
      </c>
      <c r="BM75">
        <f t="shared" si="153"/>
        <v>3.1309112256212234E-5</v>
      </c>
      <c r="BN75">
        <f t="shared" si="154"/>
        <v>3.7063528187789947E-5</v>
      </c>
      <c r="BO75">
        <f t="shared" si="155"/>
        <v>5.053122570613972E-5</v>
      </c>
      <c r="BQ75" t="s">
        <v>73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160"/>
        <v>-3.9559215006500434E-2</v>
      </c>
      <c r="BZ75">
        <f t="shared" si="161"/>
        <v>44</v>
      </c>
      <c r="CA75">
        <f t="shared" si="162"/>
        <v>3</v>
      </c>
      <c r="CB75">
        <f t="shared" si="163"/>
        <v>7.9999999999999988E-2</v>
      </c>
      <c r="CC75">
        <f t="shared" si="164"/>
        <v>0</v>
      </c>
      <c r="CD75">
        <f t="shared" si="165"/>
        <v>0</v>
      </c>
      <c r="CE75">
        <f t="shared" si="166"/>
        <v>1</v>
      </c>
      <c r="CF75">
        <f t="shared" si="167"/>
        <v>0</v>
      </c>
      <c r="CG75">
        <f t="shared" si="168"/>
        <v>0</v>
      </c>
      <c r="CI75">
        <f t="shared" si="169"/>
        <v>0</v>
      </c>
      <c r="CJ75">
        <f t="shared" si="170"/>
        <v>0</v>
      </c>
      <c r="CK75">
        <f t="shared" si="170"/>
        <v>1</v>
      </c>
      <c r="CL75">
        <f t="shared" si="170"/>
        <v>1</v>
      </c>
      <c r="CM75">
        <f t="shared" si="170"/>
        <v>1</v>
      </c>
      <c r="CN75">
        <f t="shared" si="156"/>
        <v>0.2</v>
      </c>
      <c r="CO75">
        <f t="shared" si="157"/>
        <v>0.4</v>
      </c>
      <c r="CP75">
        <f t="shared" si="157"/>
        <v>0.60000000000000009</v>
      </c>
      <c r="CQ75">
        <f t="shared" si="157"/>
        <v>0.8</v>
      </c>
      <c r="CR75">
        <f t="shared" si="157"/>
        <v>1</v>
      </c>
    </row>
    <row r="76" spans="1:96" x14ac:dyDescent="0.25">
      <c r="A76" t="s">
        <v>74</v>
      </c>
      <c r="B76">
        <f>VLOOKUP(CONCATENATE($A76,"_",B$4),assets_m6!$A:$D,4,FALSE)</f>
        <v>29.41</v>
      </c>
      <c r="C76">
        <f>VLOOKUP(CONCATENATE($A76,"_",C$4),assets_m6!$A:$D,4,FALSE)</f>
        <v>29.29</v>
      </c>
      <c r="D76">
        <f>VLOOKUP(CONCATENATE($A76,"_",D$4),assets_m6!$A:$D,4,FALSE)</f>
        <v>29.53</v>
      </c>
      <c r="E76">
        <f>VLOOKUP(CONCATENATE($A76,"_",E$4),assets_m6!$A:$D,4,FALSE)</f>
        <v>29.53</v>
      </c>
      <c r="F76">
        <f>VLOOKUP(CONCATENATE($A76,"_",F$4),assets_m6!$A:$D,4,FALSE)</f>
        <v>28.8</v>
      </c>
      <c r="G76">
        <f>VLOOKUP(CONCATENATE($A76,"_",G$4),assets_m6!$A:$D,4,FALSE)</f>
        <v>28.66</v>
      </c>
      <c r="H76">
        <f>VLOOKUP(CONCATENATE($A76,"_",H$4),assets_m6!$A:$D,4,FALSE)</f>
        <v>28.35</v>
      </c>
      <c r="I76">
        <f>VLOOKUP(CONCATENATE($A76,"_",I$4),assets_m6!$A:$D,4,FALSE)</f>
        <v>28.25</v>
      </c>
      <c r="J76">
        <f>VLOOKUP(CONCATENATE($A76,"_",J$4),assets_m6!$A:$D,4,FALSE)</f>
        <v>28.23</v>
      </c>
      <c r="K76">
        <f>VLOOKUP(CONCATENATE($A76,"_",K$4),assets_m6!$A:$D,4,FALSE)</f>
        <v>28.14</v>
      </c>
      <c r="L76">
        <f>VLOOKUP(CONCATENATE($A76,"_",L$4),assets_m6!$A:$D,4,FALSE)</f>
        <v>26.1</v>
      </c>
      <c r="M76" t="e">
        <f>VLOOKUP(CONCATENATE($A76,"_",M$4),assets_m6!$A:$D,4,FALSE)</f>
        <v>#N/A</v>
      </c>
      <c r="N76">
        <f>VLOOKUP(CONCATENATE($A76,"_",N$4),assets_m6!$A:$D,4,FALSE)</f>
        <v>26.81</v>
      </c>
      <c r="O76">
        <f>VLOOKUP(CONCATENATE($A76,"_",O$4),assets_m6!$A:$D,4,FALSE)</f>
        <v>26.1</v>
      </c>
      <c r="P76">
        <f>VLOOKUP(CONCATENATE($A76,"_",P$4),assets_m6!$A:$D,4,FALSE)</f>
        <v>25.94</v>
      </c>
      <c r="Q76">
        <f>VLOOKUP(CONCATENATE($A76,"_",Q$4),assets_m6!$A:$D,4,FALSE)</f>
        <v>26.43</v>
      </c>
      <c r="R76">
        <f>VLOOKUP(CONCATENATE($A76,"_",R$4),assets_m6!$A:$D,4,FALSE)</f>
        <v>26.17</v>
      </c>
      <c r="S76">
        <f>VLOOKUP(CONCATENATE($A76,"_",S$4),assets_m6!$A:$D,4,FALSE)</f>
        <v>25.45</v>
      </c>
      <c r="T76">
        <f>VLOOKUP(CONCATENATE($A76,"_",T$4),assets_m6!$A:$D,4,FALSE)</f>
        <v>25.72</v>
      </c>
      <c r="U76">
        <f>VLOOKUP(CONCATENATE($A76,"_",U$4),assets_m6!$A:$D,4,FALSE)</f>
        <v>26.01</v>
      </c>
      <c r="V76">
        <f>VLOOKUP(CONCATENATE($A76,"_",V$4),assets_m6!$A:$D,4,FALSE)</f>
        <v>26.45</v>
      </c>
      <c r="X76" t="str">
        <f t="shared" si="158"/>
        <v>PPL</v>
      </c>
      <c r="Y76">
        <f t="shared" si="115"/>
        <v>29.41</v>
      </c>
      <c r="Z76">
        <f t="shared" si="116"/>
        <v>29.29</v>
      </c>
      <c r="AA76">
        <f t="shared" si="117"/>
        <v>29.53</v>
      </c>
      <c r="AB76">
        <f t="shared" si="118"/>
        <v>29.53</v>
      </c>
      <c r="AC76">
        <f t="shared" si="119"/>
        <v>28.8</v>
      </c>
      <c r="AD76">
        <f t="shared" si="120"/>
        <v>28.66</v>
      </c>
      <c r="AE76">
        <f t="shared" si="121"/>
        <v>28.35</v>
      </c>
      <c r="AF76">
        <f t="shared" si="122"/>
        <v>28.25</v>
      </c>
      <c r="AG76">
        <f t="shared" si="123"/>
        <v>28.23</v>
      </c>
      <c r="AH76">
        <f t="shared" si="124"/>
        <v>28.14</v>
      </c>
      <c r="AI76">
        <f t="shared" si="125"/>
        <v>26.1</v>
      </c>
      <c r="AJ76">
        <f t="shared" si="126"/>
        <v>26.1</v>
      </c>
      <c r="AK76">
        <f t="shared" si="127"/>
        <v>26.81</v>
      </c>
      <c r="AL76">
        <f t="shared" si="128"/>
        <v>26.1</v>
      </c>
      <c r="AM76">
        <f t="shared" si="129"/>
        <v>25.94</v>
      </c>
      <c r="AN76">
        <f t="shared" si="130"/>
        <v>26.43</v>
      </c>
      <c r="AO76">
        <f t="shared" si="131"/>
        <v>26.17</v>
      </c>
      <c r="AP76">
        <f t="shared" si="132"/>
        <v>25.45</v>
      </c>
      <c r="AQ76">
        <f t="shared" si="133"/>
        <v>25.72</v>
      </c>
      <c r="AR76">
        <f t="shared" si="134"/>
        <v>26.01</v>
      </c>
      <c r="AS76">
        <f t="shared" si="135"/>
        <v>26.45</v>
      </c>
      <c r="AU76" t="str">
        <f t="shared" si="159"/>
        <v>PPL</v>
      </c>
      <c r="AV76">
        <f t="shared" si="136"/>
        <v>-4.0802448146889146E-5</v>
      </c>
      <c r="AW76">
        <f t="shared" si="137"/>
        <v>8.1939228405599856E-5</v>
      </c>
      <c r="AX76">
        <f t="shared" si="138"/>
        <v>0</v>
      </c>
      <c r="AY76">
        <f t="shared" si="139"/>
        <v>-2.4720623095157479E-4</v>
      </c>
      <c r="AZ76">
        <f t="shared" si="140"/>
        <v>-4.8611111111111305E-5</v>
      </c>
      <c r="BA76">
        <f t="shared" si="141"/>
        <v>-1.0816468946266529E-4</v>
      </c>
      <c r="BB76">
        <f t="shared" si="142"/>
        <v>-3.5273368606702445E-5</v>
      </c>
      <c r="BC76">
        <f t="shared" si="143"/>
        <v>-7.0796460176989651E-6</v>
      </c>
      <c r="BD76">
        <f t="shared" si="144"/>
        <v>-3.1880977683315572E-5</v>
      </c>
      <c r="BE76">
        <f t="shared" si="145"/>
        <v>-7.2494669509594854E-4</v>
      </c>
      <c r="BF76">
        <f t="shared" si="146"/>
        <v>0</v>
      </c>
      <c r="BG76">
        <f t="shared" si="147"/>
        <v>2.7203065134099512E-4</v>
      </c>
      <c r="BH76">
        <f t="shared" si="148"/>
        <v>-2.6482655725475473E-4</v>
      </c>
      <c r="BI76">
        <f t="shared" si="149"/>
        <v>-6.1302681992337214E-5</v>
      </c>
      <c r="BJ76">
        <f t="shared" si="150"/>
        <v>1.8889745566692305E-4</v>
      </c>
      <c r="BK76">
        <f t="shared" si="151"/>
        <v>-9.8373060915625437E-5</v>
      </c>
      <c r="BL76">
        <f t="shared" si="152"/>
        <v>-2.7512418800152935E-4</v>
      </c>
      <c r="BM76">
        <f t="shared" si="153"/>
        <v>1.0609037328094287E-4</v>
      </c>
      <c r="BN76">
        <f t="shared" si="154"/>
        <v>1.127527216174194E-4</v>
      </c>
      <c r="BO76">
        <f t="shared" si="155"/>
        <v>1.6916570549788457E-4</v>
      </c>
      <c r="BQ76" t="s">
        <v>74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160"/>
        <v>-0.10064603876232577</v>
      </c>
      <c r="BZ76">
        <f t="shared" si="161"/>
        <v>14</v>
      </c>
      <c r="CA76">
        <f t="shared" si="162"/>
        <v>1</v>
      </c>
      <c r="CB76">
        <f t="shared" si="163"/>
        <v>0.24</v>
      </c>
      <c r="CC76">
        <f t="shared" si="164"/>
        <v>1</v>
      </c>
      <c r="CD76">
        <f t="shared" si="165"/>
        <v>0</v>
      </c>
      <c r="CE76">
        <f t="shared" si="166"/>
        <v>0</v>
      </c>
      <c r="CF76">
        <f t="shared" si="167"/>
        <v>0</v>
      </c>
      <c r="CG76">
        <f t="shared" si="168"/>
        <v>0</v>
      </c>
      <c r="CI76">
        <f t="shared" si="169"/>
        <v>1</v>
      </c>
      <c r="CJ76">
        <f t="shared" si="170"/>
        <v>1</v>
      </c>
      <c r="CK76">
        <f t="shared" si="170"/>
        <v>1</v>
      </c>
      <c r="CL76">
        <f t="shared" si="170"/>
        <v>1</v>
      </c>
      <c r="CM76">
        <f t="shared" si="170"/>
        <v>1</v>
      </c>
      <c r="CN76">
        <f t="shared" si="156"/>
        <v>0.2</v>
      </c>
      <c r="CO76">
        <f t="shared" si="157"/>
        <v>0.4</v>
      </c>
      <c r="CP76">
        <f t="shared" si="157"/>
        <v>0.60000000000000009</v>
      </c>
      <c r="CQ76">
        <f t="shared" si="157"/>
        <v>0.8</v>
      </c>
      <c r="CR76">
        <f t="shared" si="157"/>
        <v>1</v>
      </c>
    </row>
    <row r="77" spans="1:96" x14ac:dyDescent="0.25">
      <c r="A77" t="s">
        <v>75</v>
      </c>
      <c r="B77">
        <f>VLOOKUP(CONCATENATE($A77,"_",B$4),assets_m6!$A:$D,4,FALSE)</f>
        <v>117.155</v>
      </c>
      <c r="C77">
        <f>VLOOKUP(CONCATENATE($A77,"_",C$4),assets_m6!$A:$D,4,FALSE)</f>
        <v>118.07599999999999</v>
      </c>
      <c r="D77">
        <f>VLOOKUP(CONCATENATE($A77,"_",D$4),assets_m6!$A:$D,4,FALSE)</f>
        <v>120.11499999999999</v>
      </c>
      <c r="E77">
        <f>VLOOKUP(CONCATENATE($A77,"_",E$4),assets_m6!$A:$D,4,FALSE)</f>
        <v>119.977</v>
      </c>
      <c r="F77">
        <f>VLOOKUP(CONCATENATE($A77,"_",F$4),assets_m6!$A:$D,4,FALSE)</f>
        <v>120.16500000000001</v>
      </c>
      <c r="G77">
        <f>VLOOKUP(CONCATENATE($A77,"_",G$4),assets_m6!$A:$D,4,FALSE)</f>
        <v>118.66</v>
      </c>
      <c r="H77">
        <f>VLOOKUP(CONCATENATE($A77,"_",H$4),assets_m6!$A:$D,4,FALSE)</f>
        <v>115.8</v>
      </c>
      <c r="I77">
        <f>VLOOKUP(CONCATENATE($A77,"_",I$4),assets_m6!$A:$D,4,FALSE)</f>
        <v>118</v>
      </c>
      <c r="J77">
        <f>VLOOKUP(CONCATENATE($A77,"_",J$4),assets_m6!$A:$D,4,FALSE)</f>
        <v>118.16</v>
      </c>
      <c r="K77">
        <f>VLOOKUP(CONCATENATE($A77,"_",K$4),assets_m6!$A:$D,4,FALSE)</f>
        <v>114.25</v>
      </c>
      <c r="L77">
        <f>VLOOKUP(CONCATENATE($A77,"_",L$4),assets_m6!$A:$D,4,FALSE)</f>
        <v>114.07</v>
      </c>
      <c r="M77" t="e">
        <f>VLOOKUP(CONCATENATE($A77,"_",M$4),assets_m6!$A:$D,4,FALSE)</f>
        <v>#N/A</v>
      </c>
      <c r="N77">
        <f>VLOOKUP(CONCATENATE($A77,"_",N$4),assets_m6!$A:$D,4,FALSE)</f>
        <v>112.76</v>
      </c>
      <c r="O77">
        <f>VLOOKUP(CONCATENATE($A77,"_",O$4),assets_m6!$A:$D,4,FALSE)</f>
        <v>110.89</v>
      </c>
      <c r="P77">
        <f>VLOOKUP(CONCATENATE($A77,"_",P$4),assets_m6!$A:$D,4,FALSE)</f>
        <v>108.95</v>
      </c>
      <c r="Q77">
        <f>VLOOKUP(CONCATENATE($A77,"_",Q$4),assets_m6!$A:$D,4,FALSE)</f>
        <v>112.8</v>
      </c>
      <c r="R77">
        <f>VLOOKUP(CONCATENATE($A77,"_",R$4),assets_m6!$A:$D,4,FALSE)</f>
        <v>111.66</v>
      </c>
      <c r="S77">
        <f>VLOOKUP(CONCATENATE($A77,"_",S$4),assets_m6!$A:$D,4,FALSE)</f>
        <v>105.78</v>
      </c>
      <c r="T77">
        <f>VLOOKUP(CONCATENATE($A77,"_",T$4),assets_m6!$A:$D,4,FALSE)</f>
        <v>109.37</v>
      </c>
      <c r="U77">
        <f>VLOOKUP(CONCATENATE($A77,"_",U$4),assets_m6!$A:$D,4,FALSE)</f>
        <v>109.54</v>
      </c>
      <c r="V77">
        <f>VLOOKUP(CONCATENATE($A77,"_",V$4),assets_m6!$A:$D,4,FALSE)</f>
        <v>106.43</v>
      </c>
      <c r="X77" t="str">
        <f t="shared" si="158"/>
        <v>PRU</v>
      </c>
      <c r="Y77">
        <f t="shared" si="115"/>
        <v>117.155</v>
      </c>
      <c r="Z77">
        <f t="shared" si="116"/>
        <v>118.07599999999999</v>
      </c>
      <c r="AA77">
        <f t="shared" si="117"/>
        <v>120.11499999999999</v>
      </c>
      <c r="AB77">
        <f t="shared" si="118"/>
        <v>119.977</v>
      </c>
      <c r="AC77">
        <f t="shared" si="119"/>
        <v>120.16500000000001</v>
      </c>
      <c r="AD77">
        <f t="shared" si="120"/>
        <v>118.66</v>
      </c>
      <c r="AE77">
        <f t="shared" si="121"/>
        <v>115.8</v>
      </c>
      <c r="AF77">
        <f t="shared" si="122"/>
        <v>118</v>
      </c>
      <c r="AG77">
        <f t="shared" si="123"/>
        <v>118.16</v>
      </c>
      <c r="AH77">
        <f t="shared" si="124"/>
        <v>114.25</v>
      </c>
      <c r="AI77">
        <f t="shared" si="125"/>
        <v>114.07</v>
      </c>
      <c r="AJ77">
        <f t="shared" si="126"/>
        <v>114.07</v>
      </c>
      <c r="AK77">
        <f t="shared" si="127"/>
        <v>112.76</v>
      </c>
      <c r="AL77">
        <f t="shared" si="128"/>
        <v>110.89</v>
      </c>
      <c r="AM77">
        <f t="shared" si="129"/>
        <v>108.95</v>
      </c>
      <c r="AN77">
        <f t="shared" si="130"/>
        <v>112.8</v>
      </c>
      <c r="AO77">
        <f t="shared" si="131"/>
        <v>111.66</v>
      </c>
      <c r="AP77">
        <f t="shared" si="132"/>
        <v>105.78</v>
      </c>
      <c r="AQ77">
        <f t="shared" si="133"/>
        <v>109.37</v>
      </c>
      <c r="AR77">
        <f t="shared" si="134"/>
        <v>109.54</v>
      </c>
      <c r="AS77">
        <f t="shared" si="135"/>
        <v>106.43</v>
      </c>
      <c r="AU77" t="str">
        <f t="shared" si="159"/>
        <v>PRU</v>
      </c>
      <c r="AV77">
        <f t="shared" si="136"/>
        <v>7.861380222781719E-5</v>
      </c>
      <c r="AW77">
        <f t="shared" si="137"/>
        <v>1.7268538907144567E-4</v>
      </c>
      <c r="AX77">
        <f t="shared" si="138"/>
        <v>-1.148898971818599E-5</v>
      </c>
      <c r="AY77">
        <f t="shared" si="139"/>
        <v>1.5669670020087384E-5</v>
      </c>
      <c r="AZ77">
        <f t="shared" si="140"/>
        <v>-1.2524445554029954E-4</v>
      </c>
      <c r="BA77">
        <f t="shared" si="141"/>
        <v>-2.4102477667284675E-4</v>
      </c>
      <c r="BB77">
        <f t="shared" si="142"/>
        <v>1.8998272884283274E-4</v>
      </c>
      <c r="BC77">
        <f t="shared" si="143"/>
        <v>1.3559322033898017E-5</v>
      </c>
      <c r="BD77">
        <f t="shared" si="144"/>
        <v>-3.3090724441435314E-4</v>
      </c>
      <c r="BE77">
        <f t="shared" si="145"/>
        <v>-1.5754923413567337E-5</v>
      </c>
      <c r="BF77">
        <f t="shared" si="146"/>
        <v>0</v>
      </c>
      <c r="BG77">
        <f t="shared" si="147"/>
        <v>-1.1484176382922663E-4</v>
      </c>
      <c r="BH77">
        <f t="shared" si="148"/>
        <v>-1.6583894998226361E-4</v>
      </c>
      <c r="BI77">
        <f t="shared" si="149"/>
        <v>-1.7494814681215598E-4</v>
      </c>
      <c r="BJ77">
        <f t="shared" si="150"/>
        <v>3.533731069297838E-4</v>
      </c>
      <c r="BK77">
        <f t="shared" si="151"/>
        <v>-1.010638297872341E-4</v>
      </c>
      <c r="BL77">
        <f t="shared" si="152"/>
        <v>-5.2659860290166542E-4</v>
      </c>
      <c r="BM77">
        <f t="shared" si="153"/>
        <v>3.3938362639440381E-4</v>
      </c>
      <c r="BN77">
        <f t="shared" si="154"/>
        <v>1.5543567705952428E-5</v>
      </c>
      <c r="BO77">
        <f t="shared" si="155"/>
        <v>-2.8391455176191341E-4</v>
      </c>
      <c r="BQ77" t="s">
        <v>75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160"/>
        <v>-9.1545388587768298E-2</v>
      </c>
      <c r="BZ77">
        <f t="shared" si="161"/>
        <v>17</v>
      </c>
      <c r="CA77">
        <f t="shared" si="162"/>
        <v>1</v>
      </c>
      <c r="CB77">
        <f t="shared" si="163"/>
        <v>0.24</v>
      </c>
      <c r="CC77">
        <f t="shared" si="164"/>
        <v>1</v>
      </c>
      <c r="CD77">
        <f t="shared" si="165"/>
        <v>0</v>
      </c>
      <c r="CE77">
        <f t="shared" si="166"/>
        <v>0</v>
      </c>
      <c r="CF77">
        <f t="shared" si="167"/>
        <v>0</v>
      </c>
      <c r="CG77">
        <f t="shared" si="168"/>
        <v>0</v>
      </c>
      <c r="CI77">
        <f t="shared" si="169"/>
        <v>1</v>
      </c>
      <c r="CJ77">
        <f t="shared" si="170"/>
        <v>1</v>
      </c>
      <c r="CK77">
        <f t="shared" si="170"/>
        <v>1</v>
      </c>
      <c r="CL77">
        <f t="shared" si="170"/>
        <v>1</v>
      </c>
      <c r="CM77">
        <f t="shared" si="170"/>
        <v>1</v>
      </c>
      <c r="CN77">
        <f t="shared" si="156"/>
        <v>0.2</v>
      </c>
      <c r="CO77">
        <f t="shared" si="157"/>
        <v>0.4</v>
      </c>
      <c r="CP77">
        <f t="shared" si="157"/>
        <v>0.60000000000000009</v>
      </c>
      <c r="CQ77">
        <f t="shared" si="157"/>
        <v>0.8</v>
      </c>
      <c r="CR77">
        <f t="shared" si="157"/>
        <v>1</v>
      </c>
    </row>
    <row r="78" spans="1:96" x14ac:dyDescent="0.25">
      <c r="A78" t="s">
        <v>76</v>
      </c>
      <c r="B78">
        <f>VLOOKUP(CONCATENATE($A78,"_",B$4),assets_m6!$A:$D,4,FALSE)</f>
        <v>126.08</v>
      </c>
      <c r="C78">
        <f>VLOOKUP(CONCATENATE($A78,"_",C$4),assets_m6!$A:$D,4,FALSE)</f>
        <v>121.41</v>
      </c>
      <c r="D78">
        <f>VLOOKUP(CONCATENATE($A78,"_",D$4),assets_m6!$A:$D,4,FALSE)</f>
        <v>120.26</v>
      </c>
      <c r="E78">
        <f>VLOOKUP(CONCATENATE($A78,"_",E$4),assets_m6!$A:$D,4,FALSE)</f>
        <v>122.94</v>
      </c>
      <c r="F78">
        <f>VLOOKUP(CONCATENATE($A78,"_",F$4),assets_m6!$A:$D,4,FALSE)</f>
        <v>119.02</v>
      </c>
      <c r="G78">
        <f>VLOOKUP(CONCATENATE($A78,"_",G$4),assets_m6!$A:$D,4,FALSE)</f>
        <v>115.29</v>
      </c>
      <c r="H78">
        <f>VLOOKUP(CONCATENATE($A78,"_",H$4),assets_m6!$A:$D,4,FALSE)</f>
        <v>114.12</v>
      </c>
      <c r="I78">
        <f>VLOOKUP(CONCATENATE($A78,"_",I$4),assets_m6!$A:$D,4,FALSE)</f>
        <v>115.46</v>
      </c>
      <c r="J78">
        <f>VLOOKUP(CONCATENATE($A78,"_",J$4),assets_m6!$A:$D,4,FALSE)</f>
        <v>110.54</v>
      </c>
      <c r="K78">
        <f>VLOOKUP(CONCATENATE($A78,"_",K$4),assets_m6!$A:$D,4,FALSE)</f>
        <v>105.2</v>
      </c>
      <c r="L78">
        <f>VLOOKUP(CONCATENATE($A78,"_",L$4),assets_m6!$A:$D,4,FALSE)</f>
        <v>103.65</v>
      </c>
      <c r="M78" t="e">
        <f>VLOOKUP(CONCATENATE($A78,"_",M$4),assets_m6!$A:$D,4,FALSE)</f>
        <v>#N/A</v>
      </c>
      <c r="N78">
        <f>VLOOKUP(CONCATENATE($A78,"_",N$4),assets_m6!$A:$D,4,FALSE)</f>
        <v>103.17</v>
      </c>
      <c r="O78">
        <f>VLOOKUP(CONCATENATE($A78,"_",O$4),assets_m6!$A:$D,4,FALSE)</f>
        <v>100.72</v>
      </c>
      <c r="P78">
        <f>VLOOKUP(CONCATENATE($A78,"_",P$4),assets_m6!$A:$D,4,FALSE)</f>
        <v>105.02</v>
      </c>
      <c r="Q78">
        <f>VLOOKUP(CONCATENATE($A78,"_",Q$4),assets_m6!$A:$D,4,FALSE)</f>
        <v>110.94</v>
      </c>
      <c r="R78">
        <f>VLOOKUP(CONCATENATE($A78,"_",R$4),assets_m6!$A:$D,4,FALSE)</f>
        <v>111.93</v>
      </c>
      <c r="S78">
        <f>VLOOKUP(CONCATENATE($A78,"_",S$4),assets_m6!$A:$D,4,FALSE)</f>
        <v>106.51</v>
      </c>
      <c r="T78">
        <f>VLOOKUP(CONCATENATE($A78,"_",T$4),assets_m6!$A:$D,4,FALSE)</f>
        <v>106.61</v>
      </c>
      <c r="U78">
        <f>VLOOKUP(CONCATENATE($A78,"_",U$4),assets_m6!$A:$D,4,FALSE)</f>
        <v>101.34</v>
      </c>
      <c r="V78">
        <f>VLOOKUP(CONCATENATE($A78,"_",V$4),assets_m6!$A:$D,4,FALSE)</f>
        <v>99.91</v>
      </c>
      <c r="X78" t="str">
        <f t="shared" si="158"/>
        <v>PYPL</v>
      </c>
      <c r="Y78">
        <f t="shared" si="115"/>
        <v>126.08</v>
      </c>
      <c r="Z78">
        <f t="shared" si="116"/>
        <v>121.41</v>
      </c>
      <c r="AA78">
        <f t="shared" si="117"/>
        <v>120.26</v>
      </c>
      <c r="AB78">
        <f t="shared" si="118"/>
        <v>122.94</v>
      </c>
      <c r="AC78">
        <f t="shared" si="119"/>
        <v>119.02</v>
      </c>
      <c r="AD78">
        <f t="shared" si="120"/>
        <v>115.29</v>
      </c>
      <c r="AE78">
        <f t="shared" si="121"/>
        <v>114.12</v>
      </c>
      <c r="AF78">
        <f t="shared" si="122"/>
        <v>115.46</v>
      </c>
      <c r="AG78">
        <f t="shared" si="123"/>
        <v>110.54</v>
      </c>
      <c r="AH78">
        <f t="shared" si="124"/>
        <v>105.2</v>
      </c>
      <c r="AI78">
        <f t="shared" si="125"/>
        <v>103.65</v>
      </c>
      <c r="AJ78">
        <f t="shared" si="126"/>
        <v>103.65</v>
      </c>
      <c r="AK78">
        <f t="shared" si="127"/>
        <v>103.17</v>
      </c>
      <c r="AL78">
        <f t="shared" si="128"/>
        <v>100.72</v>
      </c>
      <c r="AM78">
        <f t="shared" si="129"/>
        <v>105.02</v>
      </c>
      <c r="AN78">
        <f t="shared" si="130"/>
        <v>110.94</v>
      </c>
      <c r="AO78">
        <f t="shared" si="131"/>
        <v>111.93</v>
      </c>
      <c r="AP78">
        <f t="shared" si="132"/>
        <v>106.51</v>
      </c>
      <c r="AQ78">
        <f t="shared" si="133"/>
        <v>106.61</v>
      </c>
      <c r="AR78">
        <f t="shared" si="134"/>
        <v>101.34</v>
      </c>
      <c r="AS78">
        <f t="shared" si="135"/>
        <v>99.91</v>
      </c>
      <c r="AU78" t="str">
        <f t="shared" si="159"/>
        <v>PYPL</v>
      </c>
      <c r="AV78">
        <f t="shared" si="136"/>
        <v>-3.7039974619289354E-4</v>
      </c>
      <c r="AW78">
        <f t="shared" si="137"/>
        <v>-9.4720368997610707E-5</v>
      </c>
      <c r="AX78">
        <f t="shared" si="138"/>
        <v>2.228504906036914E-4</v>
      </c>
      <c r="AY78">
        <f t="shared" si="139"/>
        <v>-3.1885472588254448E-4</v>
      </c>
      <c r="AZ78">
        <f t="shared" si="140"/>
        <v>-3.1339270710804818E-4</v>
      </c>
      <c r="BA78">
        <f t="shared" si="141"/>
        <v>-1.0148321623731475E-4</v>
      </c>
      <c r="BB78">
        <f t="shared" si="142"/>
        <v>1.174202593760944E-4</v>
      </c>
      <c r="BC78">
        <f t="shared" si="143"/>
        <v>-4.2612160055430345E-4</v>
      </c>
      <c r="BD78">
        <f t="shared" si="144"/>
        <v>-4.8308304686086516E-4</v>
      </c>
      <c r="BE78">
        <f t="shared" si="145"/>
        <v>-1.4733840304182483E-4</v>
      </c>
      <c r="BF78">
        <f t="shared" si="146"/>
        <v>0</v>
      </c>
      <c r="BG78">
        <f t="shared" si="147"/>
        <v>-4.630969609261977E-5</v>
      </c>
      <c r="BH78">
        <f t="shared" si="148"/>
        <v>-2.3747213337210456E-4</v>
      </c>
      <c r="BI78">
        <f t="shared" si="149"/>
        <v>4.2692613185067491E-4</v>
      </c>
      <c r="BJ78">
        <f t="shared" si="150"/>
        <v>5.6370215197105327E-4</v>
      </c>
      <c r="BK78">
        <f t="shared" si="151"/>
        <v>8.9237425635479457E-5</v>
      </c>
      <c r="BL78">
        <f t="shared" si="152"/>
        <v>-4.8423121593853317E-4</v>
      </c>
      <c r="BM78">
        <f t="shared" si="153"/>
        <v>9.3887897849961802E-6</v>
      </c>
      <c r="BN78">
        <f t="shared" si="154"/>
        <v>-4.9432511021480126E-4</v>
      </c>
      <c r="BO78">
        <f t="shared" si="155"/>
        <v>-1.4110913755674035E-4</v>
      </c>
      <c r="BQ78" t="s">
        <v>76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160"/>
        <v>-0.20756662436548226</v>
      </c>
      <c r="BZ78">
        <f t="shared" si="161"/>
        <v>1</v>
      </c>
      <c r="CA78">
        <f t="shared" si="162"/>
        <v>1</v>
      </c>
      <c r="CB78">
        <f t="shared" si="163"/>
        <v>0.24</v>
      </c>
      <c r="CC78">
        <f t="shared" si="164"/>
        <v>1</v>
      </c>
      <c r="CD78">
        <f t="shared" si="165"/>
        <v>0</v>
      </c>
      <c r="CE78">
        <f t="shared" si="166"/>
        <v>0</v>
      </c>
      <c r="CF78">
        <f t="shared" si="167"/>
        <v>0</v>
      </c>
      <c r="CG78">
        <f t="shared" si="168"/>
        <v>0</v>
      </c>
      <c r="CI78">
        <f t="shared" si="169"/>
        <v>1</v>
      </c>
      <c r="CJ78">
        <f t="shared" si="170"/>
        <v>1</v>
      </c>
      <c r="CK78">
        <f t="shared" si="170"/>
        <v>1</v>
      </c>
      <c r="CL78">
        <f t="shared" si="170"/>
        <v>1</v>
      </c>
      <c r="CM78">
        <f t="shared" si="170"/>
        <v>1</v>
      </c>
      <c r="CN78">
        <f t="shared" si="156"/>
        <v>0.2</v>
      </c>
      <c r="CO78">
        <f t="shared" si="157"/>
        <v>0.4</v>
      </c>
      <c r="CP78">
        <f t="shared" si="157"/>
        <v>0.60000000000000009</v>
      </c>
      <c r="CQ78">
        <f t="shared" si="157"/>
        <v>0.8</v>
      </c>
      <c r="CR78">
        <f t="shared" si="157"/>
        <v>1</v>
      </c>
    </row>
    <row r="79" spans="1:96" x14ac:dyDescent="0.25">
      <c r="A79" t="s">
        <v>77</v>
      </c>
      <c r="B79">
        <f>VLOOKUP(CONCATENATE($A79,"_",B$4),assets_m6!$A:$D,4,FALSE)</f>
        <v>285.99</v>
      </c>
      <c r="C79">
        <f>VLOOKUP(CONCATENATE($A79,"_",C$4),assets_m6!$A:$D,4,FALSE)</f>
        <v>286.76</v>
      </c>
      <c r="D79">
        <f>VLOOKUP(CONCATENATE($A79,"_",D$4),assets_m6!$A:$D,4,FALSE)</f>
        <v>290.37</v>
      </c>
      <c r="E79">
        <f>VLOOKUP(CONCATENATE($A79,"_",E$4),assets_m6!$A:$D,4,FALSE)</f>
        <v>289.12</v>
      </c>
      <c r="F79">
        <f>VLOOKUP(CONCATENATE($A79,"_",F$4),assets_m6!$A:$D,4,FALSE)</f>
        <v>291.44</v>
      </c>
      <c r="G79">
        <f>VLOOKUP(CONCATENATE($A79,"_",G$4),assets_m6!$A:$D,4,FALSE)</f>
        <v>294.93</v>
      </c>
      <c r="H79">
        <f>VLOOKUP(CONCATENATE($A79,"_",H$4),assets_m6!$A:$D,4,FALSE)</f>
        <v>293.12</v>
      </c>
      <c r="I79">
        <f>VLOOKUP(CONCATENATE($A79,"_",I$4),assets_m6!$A:$D,4,FALSE)</f>
        <v>300.63</v>
      </c>
      <c r="J79">
        <f>VLOOKUP(CONCATENATE($A79,"_",J$4),assets_m6!$A:$D,4,FALSE)</f>
        <v>303.08</v>
      </c>
      <c r="K79">
        <f>VLOOKUP(CONCATENATE($A79,"_",K$4),assets_m6!$A:$D,4,FALSE)</f>
        <v>302.76</v>
      </c>
      <c r="L79">
        <f>VLOOKUP(CONCATENATE($A79,"_",L$4),assets_m6!$A:$D,4,FALSE)</f>
        <v>304.42</v>
      </c>
      <c r="M79" t="e">
        <f>VLOOKUP(CONCATENATE($A79,"_",M$4),assets_m6!$A:$D,4,FALSE)</f>
        <v>#N/A</v>
      </c>
      <c r="N79">
        <f>VLOOKUP(CONCATENATE($A79,"_",N$4),assets_m6!$A:$D,4,FALSE)</f>
        <v>300.44</v>
      </c>
      <c r="O79">
        <f>VLOOKUP(CONCATENATE($A79,"_",O$4),assets_m6!$A:$D,4,FALSE)</f>
        <v>300.08</v>
      </c>
      <c r="P79">
        <f>VLOOKUP(CONCATENATE($A79,"_",P$4),assets_m6!$A:$D,4,FALSE)</f>
        <v>291.5</v>
      </c>
      <c r="Q79">
        <f>VLOOKUP(CONCATENATE($A79,"_",Q$4),assets_m6!$A:$D,4,FALSE)</f>
        <v>302.32</v>
      </c>
      <c r="R79">
        <f>VLOOKUP(CONCATENATE($A79,"_",R$4),assets_m6!$A:$D,4,FALSE)</f>
        <v>298.22000000000003</v>
      </c>
      <c r="S79">
        <f>VLOOKUP(CONCATENATE($A79,"_",S$4),assets_m6!$A:$D,4,FALSE)</f>
        <v>284.08999999999997</v>
      </c>
      <c r="T79">
        <f>VLOOKUP(CONCATENATE($A79,"_",T$4),assets_m6!$A:$D,4,FALSE)</f>
        <v>292.67</v>
      </c>
      <c r="U79">
        <f>VLOOKUP(CONCATENATE($A79,"_",U$4),assets_m6!$A:$D,4,FALSE)</f>
        <v>289.11</v>
      </c>
      <c r="V79">
        <f>VLOOKUP(CONCATENATE($A79,"_",V$4),assets_m6!$A:$D,4,FALSE)</f>
        <v>282.41000000000003</v>
      </c>
      <c r="X79" t="str">
        <f t="shared" si="158"/>
        <v>RE</v>
      </c>
      <c r="Y79">
        <f t="shared" si="115"/>
        <v>285.99</v>
      </c>
      <c r="Z79">
        <f t="shared" si="116"/>
        <v>286.76</v>
      </c>
      <c r="AA79">
        <f t="shared" si="117"/>
        <v>290.37</v>
      </c>
      <c r="AB79">
        <f t="shared" si="118"/>
        <v>289.12</v>
      </c>
      <c r="AC79">
        <f t="shared" si="119"/>
        <v>291.44</v>
      </c>
      <c r="AD79">
        <f t="shared" si="120"/>
        <v>294.93</v>
      </c>
      <c r="AE79">
        <f t="shared" si="121"/>
        <v>293.12</v>
      </c>
      <c r="AF79">
        <f t="shared" si="122"/>
        <v>300.63</v>
      </c>
      <c r="AG79">
        <f t="shared" si="123"/>
        <v>303.08</v>
      </c>
      <c r="AH79">
        <f t="shared" si="124"/>
        <v>302.76</v>
      </c>
      <c r="AI79">
        <f t="shared" si="125"/>
        <v>304.42</v>
      </c>
      <c r="AJ79">
        <f t="shared" si="126"/>
        <v>304.42</v>
      </c>
      <c r="AK79">
        <f t="shared" si="127"/>
        <v>300.44</v>
      </c>
      <c r="AL79">
        <f t="shared" si="128"/>
        <v>300.08</v>
      </c>
      <c r="AM79">
        <f t="shared" si="129"/>
        <v>291.5</v>
      </c>
      <c r="AN79">
        <f t="shared" si="130"/>
        <v>302.32</v>
      </c>
      <c r="AO79">
        <f t="shared" si="131"/>
        <v>298.22000000000003</v>
      </c>
      <c r="AP79">
        <f t="shared" si="132"/>
        <v>284.08999999999997</v>
      </c>
      <c r="AQ79">
        <f t="shared" si="133"/>
        <v>292.67</v>
      </c>
      <c r="AR79">
        <f t="shared" si="134"/>
        <v>289.11</v>
      </c>
      <c r="AS79">
        <f t="shared" si="135"/>
        <v>282.41000000000003</v>
      </c>
      <c r="AU79" t="str">
        <f t="shared" si="159"/>
        <v>RE</v>
      </c>
      <c r="AV79">
        <f t="shared" si="136"/>
        <v>2.6924018322318325E-5</v>
      </c>
      <c r="AW79">
        <f t="shared" si="137"/>
        <v>1.2588924536197565E-4</v>
      </c>
      <c r="AX79">
        <f t="shared" si="138"/>
        <v>-4.3048524296587115E-5</v>
      </c>
      <c r="AY79">
        <f t="shared" si="139"/>
        <v>8.0243497509684326E-5</v>
      </c>
      <c r="AZ79">
        <f t="shared" si="140"/>
        <v>1.1975020587427975E-4</v>
      </c>
      <c r="BA79">
        <f t="shared" si="141"/>
        <v>-6.13704946936562E-5</v>
      </c>
      <c r="BB79">
        <f t="shared" si="142"/>
        <v>2.5620906113537088E-4</v>
      </c>
      <c r="BC79">
        <f t="shared" si="143"/>
        <v>8.1495526061936218E-5</v>
      </c>
      <c r="BD79">
        <f t="shared" si="144"/>
        <v>-1.0558268443974965E-5</v>
      </c>
      <c r="BE79">
        <f t="shared" si="145"/>
        <v>5.4828907385388592E-5</v>
      </c>
      <c r="BF79">
        <f t="shared" si="146"/>
        <v>0</v>
      </c>
      <c r="BG79">
        <f t="shared" si="147"/>
        <v>-1.3074042441363963E-4</v>
      </c>
      <c r="BH79">
        <f t="shared" si="148"/>
        <v>-1.1982425775529677E-5</v>
      </c>
      <c r="BI79">
        <f t="shared" si="149"/>
        <v>-2.8592375366568866E-4</v>
      </c>
      <c r="BJ79">
        <f t="shared" si="150"/>
        <v>3.7118353344768416E-4</v>
      </c>
      <c r="BK79">
        <f t="shared" si="151"/>
        <v>-1.3561788833024499E-4</v>
      </c>
      <c r="BL79">
        <f t="shared" si="152"/>
        <v>-4.738112802628949E-4</v>
      </c>
      <c r="BM79">
        <f t="shared" si="153"/>
        <v>3.0201696645429415E-4</v>
      </c>
      <c r="BN79">
        <f t="shared" si="154"/>
        <v>-1.2163870570950223E-4</v>
      </c>
      <c r="BO79">
        <f t="shared" si="155"/>
        <v>-2.3174570232783331E-4</v>
      </c>
      <c r="BQ79" t="s">
        <v>77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160"/>
        <v>-1.2517920207000188E-2</v>
      </c>
      <c r="BZ79">
        <f t="shared" si="161"/>
        <v>56</v>
      </c>
      <c r="CA79">
        <f t="shared" si="162"/>
        <v>3</v>
      </c>
      <c r="CB79">
        <f t="shared" si="163"/>
        <v>7.9999999999999988E-2</v>
      </c>
      <c r="CC79">
        <f t="shared" si="164"/>
        <v>0</v>
      </c>
      <c r="CD79">
        <f t="shared" si="165"/>
        <v>0</v>
      </c>
      <c r="CE79">
        <f t="shared" si="166"/>
        <v>1</v>
      </c>
      <c r="CF79">
        <f t="shared" si="167"/>
        <v>0</v>
      </c>
      <c r="CG79">
        <f t="shared" si="168"/>
        <v>0</v>
      </c>
      <c r="CI79">
        <f t="shared" si="169"/>
        <v>0</v>
      </c>
      <c r="CJ79">
        <f t="shared" si="170"/>
        <v>0</v>
      </c>
      <c r="CK79">
        <f t="shared" si="170"/>
        <v>1</v>
      </c>
      <c r="CL79">
        <f t="shared" si="170"/>
        <v>1</v>
      </c>
      <c r="CM79">
        <f t="shared" si="170"/>
        <v>1</v>
      </c>
      <c r="CN79">
        <f t="shared" si="156"/>
        <v>0.2</v>
      </c>
      <c r="CO79">
        <f t="shared" si="157"/>
        <v>0.4</v>
      </c>
      <c r="CP79">
        <f t="shared" si="157"/>
        <v>0.60000000000000009</v>
      </c>
      <c r="CQ79">
        <f t="shared" si="157"/>
        <v>0.8</v>
      </c>
      <c r="CR79">
        <f t="shared" si="157"/>
        <v>1</v>
      </c>
    </row>
    <row r="80" spans="1:96" x14ac:dyDescent="0.25">
      <c r="A80" t="s">
        <v>78</v>
      </c>
      <c r="B80">
        <f>VLOOKUP(CONCATENATE($A80,"_",B$4),assets_m6!$A:$D,4,FALSE)</f>
        <v>28.27</v>
      </c>
      <c r="C80">
        <f>VLOOKUP(CONCATENATE($A80,"_",C$4),assets_m6!$A:$D,4,FALSE)</f>
        <v>28.14</v>
      </c>
      <c r="D80">
        <f>VLOOKUP(CONCATENATE($A80,"_",D$4),assets_m6!$A:$D,4,FALSE)</f>
        <v>28.02</v>
      </c>
      <c r="E80">
        <f>VLOOKUP(CONCATENATE($A80,"_",E$4),assets_m6!$A:$D,4,FALSE)</f>
        <v>28.6</v>
      </c>
      <c r="F80">
        <f>VLOOKUP(CONCATENATE($A80,"_",F$4),assets_m6!$A:$D,4,FALSE)</f>
        <v>28.17</v>
      </c>
      <c r="G80">
        <f>VLOOKUP(CONCATENATE($A80,"_",G$4),assets_m6!$A:$D,4,FALSE)</f>
        <v>27.9</v>
      </c>
      <c r="H80">
        <f>VLOOKUP(CONCATENATE($A80,"_",H$4),assets_m6!$A:$D,4,FALSE)</f>
        <v>27.68</v>
      </c>
      <c r="I80">
        <f>VLOOKUP(CONCATENATE($A80,"_",I$4),assets_m6!$A:$D,4,FALSE)</f>
        <v>27.92</v>
      </c>
      <c r="J80">
        <f>VLOOKUP(CONCATENATE($A80,"_",J$4),assets_m6!$A:$D,4,FALSE)</f>
        <v>28.18</v>
      </c>
      <c r="K80">
        <f>VLOOKUP(CONCATENATE($A80,"_",K$4),assets_m6!$A:$D,4,FALSE)</f>
        <v>28.06</v>
      </c>
      <c r="L80">
        <f>VLOOKUP(CONCATENATE($A80,"_",L$4),assets_m6!$A:$D,4,FALSE)</f>
        <v>27.9</v>
      </c>
      <c r="M80" t="e">
        <f>VLOOKUP(CONCATENATE($A80,"_",M$4),assets_m6!$A:$D,4,FALSE)</f>
        <v>#N/A</v>
      </c>
      <c r="N80">
        <f>VLOOKUP(CONCATENATE($A80,"_",N$4),assets_m6!$A:$D,4,FALSE)</f>
        <v>27.75</v>
      </c>
      <c r="O80">
        <f>VLOOKUP(CONCATENATE($A80,"_",O$4),assets_m6!$A:$D,4,FALSE)</f>
        <v>27.43</v>
      </c>
      <c r="P80">
        <f>VLOOKUP(CONCATENATE($A80,"_",P$4),assets_m6!$A:$D,4,FALSE)</f>
        <v>27.59</v>
      </c>
      <c r="Q80">
        <f>VLOOKUP(CONCATENATE($A80,"_",Q$4),assets_m6!$A:$D,4,FALSE)</f>
        <v>28.28</v>
      </c>
      <c r="R80">
        <f>VLOOKUP(CONCATENATE($A80,"_",R$4),assets_m6!$A:$D,4,FALSE)</f>
        <v>27.93</v>
      </c>
      <c r="S80">
        <f>VLOOKUP(CONCATENATE($A80,"_",S$4),assets_m6!$A:$D,4,FALSE)</f>
        <v>27.66</v>
      </c>
      <c r="T80">
        <f>VLOOKUP(CONCATENATE($A80,"_",T$4),assets_m6!$A:$D,4,FALSE)</f>
        <v>28.04</v>
      </c>
      <c r="U80">
        <f>VLOOKUP(CONCATENATE($A80,"_",U$4),assets_m6!$A:$D,4,FALSE)</f>
        <v>28.2</v>
      </c>
      <c r="V80">
        <f>VLOOKUP(CONCATENATE($A80,"_",V$4),assets_m6!$A:$D,4,FALSE)</f>
        <v>28.23</v>
      </c>
      <c r="X80" t="str">
        <f t="shared" si="158"/>
        <v>REET</v>
      </c>
      <c r="Y80">
        <f t="shared" si="115"/>
        <v>28.27</v>
      </c>
      <c r="Z80">
        <f t="shared" si="116"/>
        <v>28.14</v>
      </c>
      <c r="AA80">
        <f t="shared" si="117"/>
        <v>28.02</v>
      </c>
      <c r="AB80">
        <f t="shared" si="118"/>
        <v>28.6</v>
      </c>
      <c r="AC80">
        <f t="shared" si="119"/>
        <v>28.17</v>
      </c>
      <c r="AD80">
        <f t="shared" si="120"/>
        <v>27.9</v>
      </c>
      <c r="AE80">
        <f t="shared" si="121"/>
        <v>27.68</v>
      </c>
      <c r="AF80">
        <f t="shared" si="122"/>
        <v>27.92</v>
      </c>
      <c r="AG80">
        <f t="shared" si="123"/>
        <v>28.18</v>
      </c>
      <c r="AH80">
        <f t="shared" si="124"/>
        <v>28.06</v>
      </c>
      <c r="AI80">
        <f t="shared" si="125"/>
        <v>27.9</v>
      </c>
      <c r="AJ80">
        <f t="shared" si="126"/>
        <v>27.9</v>
      </c>
      <c r="AK80">
        <f t="shared" si="127"/>
        <v>27.75</v>
      </c>
      <c r="AL80">
        <f t="shared" si="128"/>
        <v>27.43</v>
      </c>
      <c r="AM80">
        <f t="shared" si="129"/>
        <v>27.59</v>
      </c>
      <c r="AN80">
        <f t="shared" si="130"/>
        <v>28.28</v>
      </c>
      <c r="AO80">
        <f t="shared" si="131"/>
        <v>27.93</v>
      </c>
      <c r="AP80">
        <f t="shared" si="132"/>
        <v>27.66</v>
      </c>
      <c r="AQ80">
        <f t="shared" si="133"/>
        <v>28.04</v>
      </c>
      <c r="AR80">
        <f t="shared" si="134"/>
        <v>28.2</v>
      </c>
      <c r="AS80">
        <f t="shared" si="135"/>
        <v>28.23</v>
      </c>
      <c r="AU80" t="str">
        <f t="shared" si="159"/>
        <v>REET</v>
      </c>
      <c r="AV80">
        <f t="shared" si="136"/>
        <v>-4.5985143261407506E-5</v>
      </c>
      <c r="AW80">
        <f t="shared" si="137"/>
        <v>-4.2643923240938518E-5</v>
      </c>
      <c r="AX80">
        <f t="shared" si="138"/>
        <v>2.0699500356888005E-4</v>
      </c>
      <c r="AY80">
        <f t="shared" si="139"/>
        <v>-1.5034965034965025E-4</v>
      </c>
      <c r="AZ80">
        <f t="shared" si="140"/>
        <v>-9.5846645367413254E-5</v>
      </c>
      <c r="BA80">
        <f t="shared" si="141"/>
        <v>-7.8853046594981683E-5</v>
      </c>
      <c r="BB80">
        <f t="shared" si="142"/>
        <v>8.6705202312139444E-5</v>
      </c>
      <c r="BC80">
        <f t="shared" si="143"/>
        <v>9.3123209169053737E-5</v>
      </c>
      <c r="BD80">
        <f t="shared" si="144"/>
        <v>-4.2583392476934343E-5</v>
      </c>
      <c r="BE80">
        <f t="shared" si="145"/>
        <v>-5.7020669992872467E-5</v>
      </c>
      <c r="BF80">
        <f t="shared" si="146"/>
        <v>0</v>
      </c>
      <c r="BG80">
        <f t="shared" si="147"/>
        <v>-5.3763440860214545E-5</v>
      </c>
      <c r="BH80">
        <f t="shared" si="148"/>
        <v>-1.1531531531531542E-4</v>
      </c>
      <c r="BI80">
        <f t="shared" si="149"/>
        <v>5.8330295297119994E-5</v>
      </c>
      <c r="BJ80">
        <f t="shared" si="150"/>
        <v>2.5009061254077609E-4</v>
      </c>
      <c r="BK80">
        <f t="shared" si="151"/>
        <v>-1.2376237623762428E-4</v>
      </c>
      <c r="BL80">
        <f t="shared" si="152"/>
        <v>-9.6670247046186752E-5</v>
      </c>
      <c r="BM80">
        <f t="shared" si="153"/>
        <v>1.3738250180766413E-4</v>
      </c>
      <c r="BN80">
        <f t="shared" si="154"/>
        <v>5.7061340941512179E-5</v>
      </c>
      <c r="BO80">
        <f t="shared" si="155"/>
        <v>1.0638297872340829E-5</v>
      </c>
      <c r="BQ80" t="s">
        <v>78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160"/>
        <v>-1.4149274849663653E-3</v>
      </c>
      <c r="BZ80">
        <f t="shared" si="161"/>
        <v>63</v>
      </c>
      <c r="CA80">
        <f t="shared" si="162"/>
        <v>4</v>
      </c>
      <c r="CB80">
        <f t="shared" si="163"/>
        <v>0.12000000000000002</v>
      </c>
      <c r="CC80">
        <f t="shared" si="164"/>
        <v>0</v>
      </c>
      <c r="CD80">
        <f t="shared" si="165"/>
        <v>0</v>
      </c>
      <c r="CE80">
        <f t="shared" si="166"/>
        <v>0</v>
      </c>
      <c r="CF80">
        <f t="shared" si="167"/>
        <v>1</v>
      </c>
      <c r="CG80">
        <f t="shared" si="168"/>
        <v>0</v>
      </c>
      <c r="CI80">
        <f t="shared" si="169"/>
        <v>0</v>
      </c>
      <c r="CJ80">
        <f t="shared" si="170"/>
        <v>0</v>
      </c>
      <c r="CK80">
        <f t="shared" si="170"/>
        <v>0</v>
      </c>
      <c r="CL80">
        <f t="shared" si="170"/>
        <v>1</v>
      </c>
      <c r="CM80">
        <f t="shared" si="170"/>
        <v>1</v>
      </c>
      <c r="CN80">
        <f t="shared" si="156"/>
        <v>0.2</v>
      </c>
      <c r="CO80">
        <f t="shared" si="157"/>
        <v>0.4</v>
      </c>
      <c r="CP80">
        <f t="shared" si="157"/>
        <v>0.60000000000000009</v>
      </c>
      <c r="CQ80">
        <f t="shared" si="157"/>
        <v>0.8</v>
      </c>
      <c r="CR80">
        <f t="shared" si="157"/>
        <v>1</v>
      </c>
    </row>
    <row r="81" spans="1:96" x14ac:dyDescent="0.25">
      <c r="A81" t="s">
        <v>79</v>
      </c>
      <c r="B81">
        <f>VLOOKUP(CONCATENATE($A81,"_",B$4),assets_m6!$A:$D,4,FALSE)</f>
        <v>30.35</v>
      </c>
      <c r="C81">
        <f>VLOOKUP(CONCATENATE($A81,"_",C$4),assets_m6!$A:$D,4,FALSE)</f>
        <v>30.39</v>
      </c>
      <c r="D81">
        <f>VLOOKUP(CONCATENATE($A81,"_",D$4),assets_m6!$A:$D,4,FALSE)</f>
        <v>30.31</v>
      </c>
      <c r="E81">
        <f>VLOOKUP(CONCATENATE($A81,"_",E$4),assets_m6!$A:$D,4,FALSE)</f>
        <v>31.35</v>
      </c>
      <c r="F81">
        <f>VLOOKUP(CONCATENATE($A81,"_",F$4),assets_m6!$A:$D,4,FALSE)</f>
        <v>30.93</v>
      </c>
      <c r="G81">
        <f>VLOOKUP(CONCATENATE($A81,"_",G$4),assets_m6!$A:$D,4,FALSE)</f>
        <v>30.73</v>
      </c>
      <c r="H81">
        <f>VLOOKUP(CONCATENATE($A81,"_",H$4),assets_m6!$A:$D,4,FALSE)</f>
        <v>30.84</v>
      </c>
      <c r="I81">
        <f>VLOOKUP(CONCATENATE($A81,"_",I$4),assets_m6!$A:$D,4,FALSE)</f>
        <v>31.3</v>
      </c>
      <c r="J81">
        <f>VLOOKUP(CONCATENATE($A81,"_",J$4),assets_m6!$A:$D,4,FALSE)</f>
        <v>31.37</v>
      </c>
      <c r="K81">
        <f>VLOOKUP(CONCATENATE($A81,"_",K$4),assets_m6!$A:$D,4,FALSE)</f>
        <v>31.19</v>
      </c>
      <c r="L81">
        <f>VLOOKUP(CONCATENATE($A81,"_",L$4),assets_m6!$A:$D,4,FALSE)</f>
        <v>31.13</v>
      </c>
      <c r="M81" t="e">
        <f>VLOOKUP(CONCATENATE($A81,"_",M$4),assets_m6!$A:$D,4,FALSE)</f>
        <v>#N/A</v>
      </c>
      <c r="N81">
        <f>VLOOKUP(CONCATENATE($A81,"_",N$4),assets_m6!$A:$D,4,FALSE)</f>
        <v>30.99</v>
      </c>
      <c r="O81">
        <f>VLOOKUP(CONCATENATE($A81,"_",O$4),assets_m6!$A:$D,4,FALSE)</f>
        <v>30.31</v>
      </c>
      <c r="P81">
        <f>VLOOKUP(CONCATENATE($A81,"_",P$4),assets_m6!$A:$D,4,FALSE)</f>
        <v>31.6</v>
      </c>
      <c r="Q81">
        <f>VLOOKUP(CONCATENATE($A81,"_",Q$4),assets_m6!$A:$D,4,FALSE)</f>
        <v>32.130000000000003</v>
      </c>
      <c r="R81">
        <f>VLOOKUP(CONCATENATE($A81,"_",R$4),assets_m6!$A:$D,4,FALSE)</f>
        <v>32.630000000000003</v>
      </c>
      <c r="S81">
        <f>VLOOKUP(CONCATENATE($A81,"_",S$4),assets_m6!$A:$D,4,FALSE)</f>
        <v>33.159999999999997</v>
      </c>
      <c r="T81">
        <f>VLOOKUP(CONCATENATE($A81,"_",T$4),assets_m6!$A:$D,4,FALSE)</f>
        <v>34.08</v>
      </c>
      <c r="U81">
        <f>VLOOKUP(CONCATENATE($A81,"_",U$4),assets_m6!$A:$D,4,FALSE)</f>
        <v>33.479999999999997</v>
      </c>
      <c r="V81">
        <f>VLOOKUP(CONCATENATE($A81,"_",V$4),assets_m6!$A:$D,4,FALSE)</f>
        <v>34.01</v>
      </c>
      <c r="X81" t="str">
        <f t="shared" si="158"/>
        <v>ROL</v>
      </c>
      <c r="Y81">
        <f t="shared" si="115"/>
        <v>30.35</v>
      </c>
      <c r="Z81">
        <f t="shared" si="116"/>
        <v>30.39</v>
      </c>
      <c r="AA81">
        <f t="shared" si="117"/>
        <v>30.31</v>
      </c>
      <c r="AB81">
        <f t="shared" si="118"/>
        <v>31.35</v>
      </c>
      <c r="AC81">
        <f t="shared" si="119"/>
        <v>30.93</v>
      </c>
      <c r="AD81">
        <f t="shared" si="120"/>
        <v>30.73</v>
      </c>
      <c r="AE81">
        <f t="shared" si="121"/>
        <v>30.84</v>
      </c>
      <c r="AF81">
        <f t="shared" si="122"/>
        <v>31.3</v>
      </c>
      <c r="AG81">
        <f t="shared" si="123"/>
        <v>31.37</v>
      </c>
      <c r="AH81">
        <f t="shared" si="124"/>
        <v>31.19</v>
      </c>
      <c r="AI81">
        <f t="shared" si="125"/>
        <v>31.13</v>
      </c>
      <c r="AJ81">
        <f t="shared" si="126"/>
        <v>31.13</v>
      </c>
      <c r="AK81">
        <f t="shared" si="127"/>
        <v>30.99</v>
      </c>
      <c r="AL81">
        <f t="shared" si="128"/>
        <v>30.31</v>
      </c>
      <c r="AM81">
        <f t="shared" si="129"/>
        <v>31.6</v>
      </c>
      <c r="AN81">
        <f t="shared" si="130"/>
        <v>32.130000000000003</v>
      </c>
      <c r="AO81">
        <f t="shared" si="131"/>
        <v>32.630000000000003</v>
      </c>
      <c r="AP81">
        <f t="shared" si="132"/>
        <v>33.159999999999997</v>
      </c>
      <c r="AQ81">
        <f t="shared" si="133"/>
        <v>34.08</v>
      </c>
      <c r="AR81">
        <f t="shared" si="134"/>
        <v>33.479999999999997</v>
      </c>
      <c r="AS81">
        <f t="shared" si="135"/>
        <v>34.01</v>
      </c>
      <c r="AU81" t="str">
        <f t="shared" si="159"/>
        <v>ROL</v>
      </c>
      <c r="AV81">
        <f t="shared" si="136"/>
        <v>1.3179571663920642E-5</v>
      </c>
      <c r="AW81">
        <f t="shared" si="137"/>
        <v>-2.6324448831853191E-5</v>
      </c>
      <c r="AX81">
        <f t="shared" si="138"/>
        <v>3.4312108215110617E-4</v>
      </c>
      <c r="AY81">
        <f t="shared" si="139"/>
        <v>-1.3397129186602924E-4</v>
      </c>
      <c r="AZ81">
        <f t="shared" si="140"/>
        <v>-6.466214031684427E-5</v>
      </c>
      <c r="BA81">
        <f t="shared" si="141"/>
        <v>3.5795639440286181E-5</v>
      </c>
      <c r="BB81">
        <f t="shared" si="142"/>
        <v>1.491569390402078E-4</v>
      </c>
      <c r="BC81">
        <f t="shared" si="143"/>
        <v>2.2364217252396257E-5</v>
      </c>
      <c r="BD81">
        <f t="shared" si="144"/>
        <v>-5.7379662097545336E-5</v>
      </c>
      <c r="BE81">
        <f t="shared" si="145"/>
        <v>-1.9236934915037599E-5</v>
      </c>
      <c r="BF81">
        <f t="shared" si="146"/>
        <v>0</v>
      </c>
      <c r="BG81">
        <f t="shared" si="147"/>
        <v>-4.4972695149373776E-5</v>
      </c>
      <c r="BH81">
        <f t="shared" si="148"/>
        <v>-2.1942562116811866E-4</v>
      </c>
      <c r="BI81">
        <f t="shared" si="149"/>
        <v>4.2560211151435262E-4</v>
      </c>
      <c r="BJ81">
        <f t="shared" si="150"/>
        <v>1.6772151898734213E-4</v>
      </c>
      <c r="BK81">
        <f t="shared" si="151"/>
        <v>1.5561780267662619E-4</v>
      </c>
      <c r="BL81">
        <f t="shared" si="152"/>
        <v>1.6242721422004105E-4</v>
      </c>
      <c r="BM81">
        <f t="shared" si="153"/>
        <v>2.77442702050664E-4</v>
      </c>
      <c r="BN81">
        <f t="shared" si="154"/>
        <v>-1.7605633802816943E-4</v>
      </c>
      <c r="BO81">
        <f t="shared" si="155"/>
        <v>1.58303464755078E-4</v>
      </c>
      <c r="BQ81" t="s">
        <v>79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160"/>
        <v>0.12059308072487632</v>
      </c>
      <c r="BZ81">
        <f t="shared" si="161"/>
        <v>95</v>
      </c>
      <c r="CA81">
        <f t="shared" si="162"/>
        <v>5</v>
      </c>
      <c r="CB81">
        <f t="shared" si="163"/>
        <v>0.24000000000000005</v>
      </c>
      <c r="CC81">
        <f t="shared" si="164"/>
        <v>0</v>
      </c>
      <c r="CD81">
        <f t="shared" si="165"/>
        <v>0</v>
      </c>
      <c r="CE81">
        <f t="shared" si="166"/>
        <v>0</v>
      </c>
      <c r="CF81">
        <f t="shared" si="167"/>
        <v>0</v>
      </c>
      <c r="CG81">
        <f t="shared" si="168"/>
        <v>1</v>
      </c>
      <c r="CI81">
        <f t="shared" si="169"/>
        <v>0</v>
      </c>
      <c r="CJ81">
        <f t="shared" si="170"/>
        <v>0</v>
      </c>
      <c r="CK81">
        <f t="shared" si="170"/>
        <v>0</v>
      </c>
      <c r="CL81">
        <f t="shared" si="170"/>
        <v>0</v>
      </c>
      <c r="CM81">
        <f t="shared" si="170"/>
        <v>1</v>
      </c>
      <c r="CN81">
        <f t="shared" si="156"/>
        <v>0.2</v>
      </c>
      <c r="CO81">
        <f t="shared" si="157"/>
        <v>0.4</v>
      </c>
      <c r="CP81">
        <f t="shared" si="157"/>
        <v>0.60000000000000009</v>
      </c>
      <c r="CQ81">
        <f t="shared" si="157"/>
        <v>0.8</v>
      </c>
      <c r="CR81">
        <f t="shared" si="157"/>
        <v>1</v>
      </c>
    </row>
    <row r="82" spans="1:96" x14ac:dyDescent="0.25">
      <c r="A82" t="s">
        <v>80</v>
      </c>
      <c r="B82">
        <f>VLOOKUP(CONCATENATE($A82,"_",B$4),assets_m6!$A:$D,4,FALSE)</f>
        <v>94.16</v>
      </c>
      <c r="C82">
        <f>VLOOKUP(CONCATENATE($A82,"_",C$4),assets_m6!$A:$D,4,FALSE)</f>
        <v>93.35</v>
      </c>
      <c r="D82">
        <f>VLOOKUP(CONCATENATE($A82,"_",D$4),assets_m6!$A:$D,4,FALSE)</f>
        <v>95.48</v>
      </c>
      <c r="E82">
        <f>VLOOKUP(CONCATENATE($A82,"_",E$4),assets_m6!$A:$D,4,FALSE)</f>
        <v>97.42</v>
      </c>
      <c r="F82">
        <f>VLOOKUP(CONCATENATE($A82,"_",F$4),assets_m6!$A:$D,4,FALSE)</f>
        <v>96.57</v>
      </c>
      <c r="G82">
        <f>VLOOKUP(CONCATENATE($A82,"_",G$4),assets_m6!$A:$D,4,FALSE)</f>
        <v>94.27</v>
      </c>
      <c r="H82">
        <f>VLOOKUP(CONCATENATE($A82,"_",H$4),assets_m6!$A:$D,4,FALSE)</f>
        <v>94.27</v>
      </c>
      <c r="I82">
        <f>VLOOKUP(CONCATENATE($A82,"_",I$4),assets_m6!$A:$D,4,FALSE)</f>
        <v>96.19</v>
      </c>
      <c r="J82">
        <f>VLOOKUP(CONCATENATE($A82,"_",J$4),assets_m6!$A:$D,4,FALSE)</f>
        <v>95.7</v>
      </c>
      <c r="K82">
        <f>VLOOKUP(CONCATENATE($A82,"_",K$4),assets_m6!$A:$D,4,FALSE)</f>
        <v>91.75</v>
      </c>
      <c r="L82">
        <f>VLOOKUP(CONCATENATE($A82,"_",L$4),assets_m6!$A:$D,4,FALSE)</f>
        <v>93.47</v>
      </c>
      <c r="M82" t="e">
        <f>VLOOKUP(CONCATENATE($A82,"_",M$4),assets_m6!$A:$D,4,FALSE)</f>
        <v>#N/A</v>
      </c>
      <c r="N82">
        <f>VLOOKUP(CONCATENATE($A82,"_",N$4),assets_m6!$A:$D,4,FALSE)</f>
        <v>92.24</v>
      </c>
      <c r="O82">
        <f>VLOOKUP(CONCATENATE($A82,"_",O$4),assets_m6!$A:$D,4,FALSE)</f>
        <v>88.02</v>
      </c>
      <c r="P82">
        <f>VLOOKUP(CONCATENATE($A82,"_",P$4),assets_m6!$A:$D,4,FALSE)</f>
        <v>90.64</v>
      </c>
      <c r="Q82">
        <f>VLOOKUP(CONCATENATE($A82,"_",Q$4),assets_m6!$A:$D,4,FALSE)</f>
        <v>92.73</v>
      </c>
      <c r="R82">
        <f>VLOOKUP(CONCATENATE($A82,"_",R$4),assets_m6!$A:$D,4,FALSE)</f>
        <v>91.39</v>
      </c>
      <c r="S82">
        <f>VLOOKUP(CONCATENATE($A82,"_",S$4),assets_m6!$A:$D,4,FALSE)</f>
        <v>89.55</v>
      </c>
      <c r="T82">
        <f>VLOOKUP(CONCATENATE($A82,"_",T$4),assets_m6!$A:$D,4,FALSE)</f>
        <v>95</v>
      </c>
      <c r="U82">
        <f>VLOOKUP(CONCATENATE($A82,"_",U$4),assets_m6!$A:$D,4,FALSE)</f>
        <v>93.53</v>
      </c>
      <c r="V82">
        <f>VLOOKUP(CONCATENATE($A82,"_",V$4),assets_m6!$A:$D,4,FALSE)</f>
        <v>89.44</v>
      </c>
      <c r="X82" t="str">
        <f t="shared" si="158"/>
        <v>ROST</v>
      </c>
      <c r="Y82">
        <f t="shared" si="115"/>
        <v>94.16</v>
      </c>
      <c r="Z82">
        <f t="shared" si="116"/>
        <v>93.35</v>
      </c>
      <c r="AA82">
        <f t="shared" si="117"/>
        <v>95.48</v>
      </c>
      <c r="AB82">
        <f t="shared" si="118"/>
        <v>97.42</v>
      </c>
      <c r="AC82">
        <f t="shared" si="119"/>
        <v>96.57</v>
      </c>
      <c r="AD82">
        <f t="shared" si="120"/>
        <v>94.27</v>
      </c>
      <c r="AE82">
        <f t="shared" si="121"/>
        <v>94.27</v>
      </c>
      <c r="AF82">
        <f t="shared" si="122"/>
        <v>96.19</v>
      </c>
      <c r="AG82">
        <f t="shared" si="123"/>
        <v>95.7</v>
      </c>
      <c r="AH82">
        <f t="shared" si="124"/>
        <v>91.75</v>
      </c>
      <c r="AI82">
        <f t="shared" si="125"/>
        <v>93.47</v>
      </c>
      <c r="AJ82">
        <f t="shared" si="126"/>
        <v>93.47</v>
      </c>
      <c r="AK82">
        <f t="shared" si="127"/>
        <v>92.24</v>
      </c>
      <c r="AL82">
        <f t="shared" si="128"/>
        <v>88.02</v>
      </c>
      <c r="AM82">
        <f t="shared" si="129"/>
        <v>90.64</v>
      </c>
      <c r="AN82">
        <f t="shared" si="130"/>
        <v>92.73</v>
      </c>
      <c r="AO82">
        <f t="shared" si="131"/>
        <v>91.39</v>
      </c>
      <c r="AP82">
        <f t="shared" si="132"/>
        <v>89.55</v>
      </c>
      <c r="AQ82">
        <f t="shared" si="133"/>
        <v>95</v>
      </c>
      <c r="AR82">
        <f t="shared" si="134"/>
        <v>93.53</v>
      </c>
      <c r="AS82">
        <f t="shared" si="135"/>
        <v>89.44</v>
      </c>
      <c r="AU82" t="str">
        <f t="shared" si="159"/>
        <v>ROST</v>
      </c>
      <c r="AV82">
        <f t="shared" si="136"/>
        <v>-8.6023789294817574E-5</v>
      </c>
      <c r="AW82">
        <f t="shared" si="137"/>
        <v>2.2817354043920833E-4</v>
      </c>
      <c r="AX82">
        <f t="shared" si="138"/>
        <v>2.0318391286133197E-4</v>
      </c>
      <c r="AY82">
        <f t="shared" si="139"/>
        <v>-8.7251077807432611E-5</v>
      </c>
      <c r="AZ82">
        <f t="shared" si="140"/>
        <v>-2.3816920368644479E-4</v>
      </c>
      <c r="BA82">
        <f t="shared" si="141"/>
        <v>0</v>
      </c>
      <c r="BB82">
        <f t="shared" si="142"/>
        <v>2.0367030868781181E-4</v>
      </c>
      <c r="BC82">
        <f t="shared" si="143"/>
        <v>-5.0940846241812549E-5</v>
      </c>
      <c r="BD82">
        <f t="shared" si="144"/>
        <v>-4.1274817136886132E-4</v>
      </c>
      <c r="BE82">
        <f t="shared" si="145"/>
        <v>1.874659400544958E-4</v>
      </c>
      <c r="BF82">
        <f t="shared" si="146"/>
        <v>0</v>
      </c>
      <c r="BG82">
        <f t="shared" si="147"/>
        <v>-1.3159302449983995E-4</v>
      </c>
      <c r="BH82">
        <f t="shared" si="148"/>
        <v>-4.5750216825672147E-4</v>
      </c>
      <c r="BI82">
        <f t="shared" si="149"/>
        <v>2.976596228129976E-4</v>
      </c>
      <c r="BJ82">
        <f t="shared" si="150"/>
        <v>2.3058252427184502E-4</v>
      </c>
      <c r="BK82">
        <f t="shared" si="151"/>
        <v>-1.4450555375822318E-4</v>
      </c>
      <c r="BL82">
        <f t="shared" si="152"/>
        <v>-2.0133493817704382E-4</v>
      </c>
      <c r="BM82">
        <f t="shared" si="153"/>
        <v>6.0859854829704103E-4</v>
      </c>
      <c r="BN82">
        <f t="shared" si="154"/>
        <v>-1.5473684210526303E-4</v>
      </c>
      <c r="BO82">
        <f t="shared" si="155"/>
        <v>-4.3729284721479776E-4</v>
      </c>
      <c r="BQ82" t="s">
        <v>80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160"/>
        <v>-5.0127442650807125E-2</v>
      </c>
      <c r="BZ82">
        <f t="shared" si="161"/>
        <v>39</v>
      </c>
      <c r="CA82">
        <f t="shared" si="162"/>
        <v>2</v>
      </c>
      <c r="CB82">
        <f t="shared" si="163"/>
        <v>0.11999999999999997</v>
      </c>
      <c r="CC82">
        <f t="shared" si="164"/>
        <v>0</v>
      </c>
      <c r="CD82">
        <f t="shared" si="165"/>
        <v>1</v>
      </c>
      <c r="CE82">
        <f t="shared" si="166"/>
        <v>0</v>
      </c>
      <c r="CF82">
        <f t="shared" si="167"/>
        <v>0</v>
      </c>
      <c r="CG82">
        <f t="shared" si="168"/>
        <v>0</v>
      </c>
      <c r="CI82">
        <f t="shared" si="169"/>
        <v>0</v>
      </c>
      <c r="CJ82">
        <f t="shared" si="170"/>
        <v>1</v>
      </c>
      <c r="CK82">
        <f t="shared" si="170"/>
        <v>1</v>
      </c>
      <c r="CL82">
        <f t="shared" si="170"/>
        <v>1</v>
      </c>
      <c r="CM82">
        <f t="shared" si="170"/>
        <v>1</v>
      </c>
      <c r="CN82">
        <f t="shared" si="156"/>
        <v>0.2</v>
      </c>
      <c r="CO82">
        <f t="shared" si="157"/>
        <v>0.4</v>
      </c>
      <c r="CP82">
        <f t="shared" si="157"/>
        <v>0.60000000000000009</v>
      </c>
      <c r="CQ82">
        <f t="shared" si="157"/>
        <v>0.8</v>
      </c>
      <c r="CR82">
        <f t="shared" si="157"/>
        <v>1</v>
      </c>
    </row>
    <row r="83" spans="1:96" x14ac:dyDescent="0.25">
      <c r="A83" t="s">
        <v>81</v>
      </c>
      <c r="B83">
        <f>VLOOKUP(CONCATENATE($A83,"_",B$4),assets_m6!$A:$D,4,FALSE)</f>
        <v>107.34</v>
      </c>
      <c r="C83">
        <f>VLOOKUP(CONCATENATE($A83,"_",C$4),assets_m6!$A:$D,4,FALSE)</f>
        <v>106.85</v>
      </c>
      <c r="D83">
        <f>VLOOKUP(CONCATENATE($A83,"_",D$4),assets_m6!$A:$D,4,FALSE)</f>
        <v>106.03</v>
      </c>
      <c r="E83">
        <f>VLOOKUP(CONCATENATE($A83,"_",E$4),assets_m6!$A:$D,4,FALSE)</f>
        <v>106.4</v>
      </c>
      <c r="F83">
        <f>VLOOKUP(CONCATENATE($A83,"_",F$4),assets_m6!$A:$D,4,FALSE)</f>
        <v>105.9</v>
      </c>
      <c r="G83">
        <f>VLOOKUP(CONCATENATE($A83,"_",G$4),assets_m6!$A:$D,4,FALSE)</f>
        <v>105.8</v>
      </c>
      <c r="H83">
        <f>VLOOKUP(CONCATENATE($A83,"_",H$4),assets_m6!$A:$D,4,FALSE)</f>
        <v>105.1</v>
      </c>
      <c r="I83">
        <f>VLOOKUP(CONCATENATE($A83,"_",I$4),assets_m6!$A:$D,4,FALSE)</f>
        <v>104.98</v>
      </c>
      <c r="J83">
        <f>VLOOKUP(CONCATENATE($A83,"_",J$4),assets_m6!$A:$D,4,FALSE)</f>
        <v>104.88</v>
      </c>
      <c r="K83">
        <f>VLOOKUP(CONCATENATE($A83,"_",K$4),assets_m6!$A:$D,4,FALSE)</f>
        <v>105.07</v>
      </c>
      <c r="L83">
        <f>VLOOKUP(CONCATENATE($A83,"_",L$4),assets_m6!$A:$D,4,FALSE)</f>
        <v>105.11</v>
      </c>
      <c r="M83">
        <f>VLOOKUP(CONCATENATE($A83,"_",M$4),assets_m6!$A:$D,4,FALSE)</f>
        <v>105</v>
      </c>
      <c r="N83">
        <f>VLOOKUP(CONCATENATE($A83,"_",N$4),assets_m6!$A:$D,4,FALSE)</f>
        <v>105.1</v>
      </c>
      <c r="O83">
        <f>VLOOKUP(CONCATENATE($A83,"_",O$4),assets_m6!$A:$D,4,FALSE)</f>
        <v>104.89</v>
      </c>
      <c r="P83">
        <f>VLOOKUP(CONCATENATE($A83,"_",P$4),assets_m6!$A:$D,4,FALSE)</f>
        <v>105.43</v>
      </c>
      <c r="Q83">
        <f>VLOOKUP(CONCATENATE($A83,"_",Q$4),assets_m6!$A:$D,4,FALSE)</f>
        <v>105.44</v>
      </c>
      <c r="R83">
        <f>VLOOKUP(CONCATENATE($A83,"_",R$4),assets_m6!$A:$D,4,FALSE)</f>
        <v>105.72</v>
      </c>
      <c r="S83">
        <f>VLOOKUP(CONCATENATE($A83,"_",S$4),assets_m6!$A:$D,4,FALSE)</f>
        <v>107.41</v>
      </c>
      <c r="T83">
        <f>VLOOKUP(CONCATENATE($A83,"_",T$4),assets_m6!$A:$D,4,FALSE)</f>
        <v>107.027</v>
      </c>
      <c r="U83">
        <f>VLOOKUP(CONCATENATE($A83,"_",U$4),assets_m6!$A:$D,4,FALSE)</f>
        <v>105.95</v>
      </c>
      <c r="V83">
        <f>VLOOKUP(CONCATENATE($A83,"_",V$4),assets_m6!$A:$D,4,FALSE)</f>
        <v>106.5</v>
      </c>
      <c r="X83" t="str">
        <f t="shared" si="158"/>
        <v>SEGA.L</v>
      </c>
      <c r="Y83">
        <f t="shared" si="115"/>
        <v>107.34</v>
      </c>
      <c r="Z83">
        <f t="shared" si="116"/>
        <v>106.85</v>
      </c>
      <c r="AA83">
        <f t="shared" si="117"/>
        <v>106.03</v>
      </c>
      <c r="AB83">
        <f t="shared" si="118"/>
        <v>106.4</v>
      </c>
      <c r="AC83">
        <f t="shared" si="119"/>
        <v>105.9</v>
      </c>
      <c r="AD83">
        <f t="shared" si="120"/>
        <v>105.8</v>
      </c>
      <c r="AE83">
        <f t="shared" si="121"/>
        <v>105.1</v>
      </c>
      <c r="AF83">
        <f t="shared" si="122"/>
        <v>104.98</v>
      </c>
      <c r="AG83">
        <f t="shared" si="123"/>
        <v>104.88</v>
      </c>
      <c r="AH83">
        <f t="shared" si="124"/>
        <v>105.07</v>
      </c>
      <c r="AI83">
        <f t="shared" si="125"/>
        <v>105.11</v>
      </c>
      <c r="AJ83">
        <f t="shared" si="126"/>
        <v>105</v>
      </c>
      <c r="AK83">
        <f t="shared" si="127"/>
        <v>105.1</v>
      </c>
      <c r="AL83">
        <f t="shared" si="128"/>
        <v>104.89</v>
      </c>
      <c r="AM83">
        <f t="shared" si="129"/>
        <v>105.43</v>
      </c>
      <c r="AN83">
        <f t="shared" si="130"/>
        <v>105.44</v>
      </c>
      <c r="AO83">
        <f t="shared" si="131"/>
        <v>105.72</v>
      </c>
      <c r="AP83">
        <f t="shared" si="132"/>
        <v>107.41</v>
      </c>
      <c r="AQ83">
        <f t="shared" si="133"/>
        <v>107.027</v>
      </c>
      <c r="AR83">
        <f t="shared" si="134"/>
        <v>105.95</v>
      </c>
      <c r="AS83">
        <f t="shared" si="135"/>
        <v>106.5</v>
      </c>
      <c r="AU83" t="str">
        <f t="shared" si="159"/>
        <v>SEGA.L</v>
      </c>
      <c r="AV83">
        <f t="shared" si="136"/>
        <v>-4.5649338550401441E-5</v>
      </c>
      <c r="AW83">
        <f t="shared" si="137"/>
        <v>-7.6743097800654491E-5</v>
      </c>
      <c r="AX83">
        <f t="shared" si="138"/>
        <v>3.4895784212015899E-5</v>
      </c>
      <c r="AY83">
        <f t="shared" si="139"/>
        <v>-4.6992481203007515E-5</v>
      </c>
      <c r="AZ83">
        <f t="shared" si="140"/>
        <v>-9.4428706326731371E-6</v>
      </c>
      <c r="BA83">
        <f t="shared" si="141"/>
        <v>-6.6162570888469088E-5</v>
      </c>
      <c r="BB83">
        <f t="shared" si="142"/>
        <v>-1.141769743101716E-5</v>
      </c>
      <c r="BC83">
        <f t="shared" si="143"/>
        <v>-9.5256239283681191E-6</v>
      </c>
      <c r="BD83">
        <f t="shared" si="144"/>
        <v>1.811594202898529E-5</v>
      </c>
      <c r="BE83">
        <f t="shared" si="145"/>
        <v>3.8069858189784198E-6</v>
      </c>
      <c r="BF83">
        <f t="shared" si="146"/>
        <v>-1.0465226905146936E-5</v>
      </c>
      <c r="BG83">
        <f t="shared" si="147"/>
        <v>9.5238095238089826E-6</v>
      </c>
      <c r="BH83">
        <f t="shared" si="148"/>
        <v>-1.9980970504281043E-5</v>
      </c>
      <c r="BI83">
        <f t="shared" si="149"/>
        <v>5.1482505481934053E-5</v>
      </c>
      <c r="BJ83">
        <f t="shared" si="150"/>
        <v>9.4849663283609073E-7</v>
      </c>
      <c r="BK83">
        <f t="shared" si="151"/>
        <v>2.6555386949924233E-5</v>
      </c>
      <c r="BL83">
        <f t="shared" si="152"/>
        <v>1.5985622398789233E-4</v>
      </c>
      <c r="BM83">
        <f t="shared" si="153"/>
        <v>-3.5657759985103401E-5</v>
      </c>
      <c r="BN83">
        <f t="shared" si="154"/>
        <v>-1.0062881329010421E-4</v>
      </c>
      <c r="BO83">
        <f t="shared" si="155"/>
        <v>5.1911278905143668E-5</v>
      </c>
      <c r="BQ83" t="s">
        <v>81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160"/>
        <v>-7.8256008943544189E-3</v>
      </c>
      <c r="BZ83">
        <f t="shared" si="161"/>
        <v>60</v>
      </c>
      <c r="CA83">
        <f t="shared" si="162"/>
        <v>3</v>
      </c>
      <c r="CB83">
        <f t="shared" si="163"/>
        <v>7.9999999999999988E-2</v>
      </c>
      <c r="CC83">
        <f t="shared" si="164"/>
        <v>0</v>
      </c>
      <c r="CD83">
        <f t="shared" si="165"/>
        <v>0</v>
      </c>
      <c r="CE83">
        <f t="shared" si="166"/>
        <v>1</v>
      </c>
      <c r="CF83">
        <f t="shared" si="167"/>
        <v>0</v>
      </c>
      <c r="CG83">
        <f t="shared" si="168"/>
        <v>0</v>
      </c>
      <c r="CI83">
        <f t="shared" si="169"/>
        <v>0</v>
      </c>
      <c r="CJ83">
        <f t="shared" si="170"/>
        <v>0</v>
      </c>
      <c r="CK83">
        <f t="shared" si="170"/>
        <v>1</v>
      </c>
      <c r="CL83">
        <f t="shared" si="170"/>
        <v>1</v>
      </c>
      <c r="CM83">
        <f t="shared" si="170"/>
        <v>1</v>
      </c>
      <c r="CN83">
        <f t="shared" si="156"/>
        <v>0.2</v>
      </c>
      <c r="CO83">
        <f t="shared" si="157"/>
        <v>0.4</v>
      </c>
      <c r="CP83">
        <f t="shared" si="157"/>
        <v>0.60000000000000009</v>
      </c>
      <c r="CQ83">
        <f t="shared" si="157"/>
        <v>0.8</v>
      </c>
      <c r="CR83">
        <f t="shared" si="157"/>
        <v>1</v>
      </c>
    </row>
    <row r="84" spans="1:96" x14ac:dyDescent="0.25">
      <c r="A84" t="s">
        <v>82</v>
      </c>
      <c r="B84">
        <f>VLOOKUP(CONCATENATE($A84,"_",B$4),assets_m6!$A:$D,4,FALSE)</f>
        <v>84.674000000000007</v>
      </c>
      <c r="C84">
        <f>VLOOKUP(CONCATENATE($A84,"_",C$4),assets_m6!$A:$D,4,FALSE)</f>
        <v>84.694000000000003</v>
      </c>
      <c r="D84">
        <f>VLOOKUP(CONCATENATE($A84,"_",D$4),assets_m6!$A:$D,4,FALSE)</f>
        <v>84.605000000000004</v>
      </c>
      <c r="E84">
        <f>VLOOKUP(CONCATENATE($A84,"_",E$4),assets_m6!$A:$D,4,FALSE)</f>
        <v>84.594999999999999</v>
      </c>
      <c r="F84">
        <f>VLOOKUP(CONCATENATE($A84,"_",F$4),assets_m6!$A:$D,4,FALSE)</f>
        <v>84.165000000000006</v>
      </c>
      <c r="G84">
        <f>VLOOKUP(CONCATENATE($A84,"_",G$4),assets_m6!$A:$D,4,FALSE)</f>
        <v>84.424999999999997</v>
      </c>
      <c r="H84">
        <f>VLOOKUP(CONCATENATE($A84,"_",H$4),assets_m6!$A:$D,4,FALSE)</f>
        <v>84.245000000000005</v>
      </c>
      <c r="I84">
        <f>VLOOKUP(CONCATENATE($A84,"_",I$4),assets_m6!$A:$D,4,FALSE)</f>
        <v>84.275000000000006</v>
      </c>
      <c r="J84">
        <f>VLOOKUP(CONCATENATE($A84,"_",J$4),assets_m6!$A:$D,4,FALSE)</f>
        <v>84.385000000000005</v>
      </c>
      <c r="K84">
        <f>VLOOKUP(CONCATENATE($A84,"_",K$4),assets_m6!$A:$D,4,FALSE)</f>
        <v>84.435000000000002</v>
      </c>
      <c r="L84">
        <f>VLOOKUP(CONCATENATE($A84,"_",L$4),assets_m6!$A:$D,4,FALSE)</f>
        <v>84.444999999999993</v>
      </c>
      <c r="M84" t="e">
        <f>VLOOKUP(CONCATENATE($A84,"_",M$4),assets_m6!$A:$D,4,FALSE)</f>
        <v>#N/A</v>
      </c>
      <c r="N84">
        <f>VLOOKUP(CONCATENATE($A84,"_",N$4),assets_m6!$A:$D,4,FALSE)</f>
        <v>84.364999999999995</v>
      </c>
      <c r="O84">
        <f>VLOOKUP(CONCATENATE($A84,"_",O$4),assets_m6!$A:$D,4,FALSE)</f>
        <v>84.314999999999998</v>
      </c>
      <c r="P84">
        <f>VLOOKUP(CONCATENATE($A84,"_",P$4),assets_m6!$A:$D,4,FALSE)</f>
        <v>84.385000000000005</v>
      </c>
      <c r="Q84">
        <f>VLOOKUP(CONCATENATE($A84,"_",Q$4),assets_m6!$A:$D,4,FALSE)</f>
        <v>84.385000000000005</v>
      </c>
      <c r="R84">
        <f>VLOOKUP(CONCATENATE($A84,"_",R$4),assets_m6!$A:$D,4,FALSE)</f>
        <v>84.534999999999997</v>
      </c>
      <c r="S84">
        <f>VLOOKUP(CONCATENATE($A84,"_",S$4),assets_m6!$A:$D,4,FALSE)</f>
        <v>84.73</v>
      </c>
      <c r="T84">
        <f>VLOOKUP(CONCATENATE($A84,"_",T$4),assets_m6!$A:$D,4,FALSE)</f>
        <v>84.45</v>
      </c>
      <c r="U84">
        <f>VLOOKUP(CONCATENATE($A84,"_",U$4),assets_m6!$A:$D,4,FALSE)</f>
        <v>84.45</v>
      </c>
      <c r="V84">
        <f>VLOOKUP(CONCATENATE($A84,"_",V$4),assets_m6!$A:$D,4,FALSE)</f>
        <v>84.54</v>
      </c>
      <c r="X84" t="str">
        <f t="shared" si="158"/>
        <v>SHY</v>
      </c>
      <c r="Y84">
        <f t="shared" si="115"/>
        <v>84.674000000000007</v>
      </c>
      <c r="Z84">
        <f t="shared" si="116"/>
        <v>84.694000000000003</v>
      </c>
      <c r="AA84">
        <f t="shared" si="117"/>
        <v>84.605000000000004</v>
      </c>
      <c r="AB84">
        <f t="shared" si="118"/>
        <v>84.594999999999999</v>
      </c>
      <c r="AC84">
        <f t="shared" si="119"/>
        <v>84.165000000000006</v>
      </c>
      <c r="AD84">
        <f t="shared" si="120"/>
        <v>84.424999999999997</v>
      </c>
      <c r="AE84">
        <f t="shared" si="121"/>
        <v>84.245000000000005</v>
      </c>
      <c r="AF84">
        <f t="shared" si="122"/>
        <v>84.275000000000006</v>
      </c>
      <c r="AG84">
        <f t="shared" si="123"/>
        <v>84.385000000000005</v>
      </c>
      <c r="AH84">
        <f t="shared" si="124"/>
        <v>84.435000000000002</v>
      </c>
      <c r="AI84">
        <f t="shared" si="125"/>
        <v>84.444999999999993</v>
      </c>
      <c r="AJ84">
        <f t="shared" si="126"/>
        <v>84.444999999999993</v>
      </c>
      <c r="AK84">
        <f t="shared" si="127"/>
        <v>84.364999999999995</v>
      </c>
      <c r="AL84">
        <f t="shared" si="128"/>
        <v>84.314999999999998</v>
      </c>
      <c r="AM84">
        <f t="shared" si="129"/>
        <v>84.385000000000005</v>
      </c>
      <c r="AN84">
        <f t="shared" si="130"/>
        <v>84.385000000000005</v>
      </c>
      <c r="AO84">
        <f t="shared" si="131"/>
        <v>84.534999999999997</v>
      </c>
      <c r="AP84">
        <f t="shared" si="132"/>
        <v>84.73</v>
      </c>
      <c r="AQ84">
        <f t="shared" si="133"/>
        <v>84.45</v>
      </c>
      <c r="AR84">
        <f t="shared" si="134"/>
        <v>84.45</v>
      </c>
      <c r="AS84">
        <f t="shared" si="135"/>
        <v>84.54</v>
      </c>
      <c r="AU84" t="str">
        <f t="shared" si="159"/>
        <v>SHY</v>
      </c>
      <c r="AV84">
        <f t="shared" si="136"/>
        <v>2.3620001417195384E-6</v>
      </c>
      <c r="AW84">
        <f t="shared" si="137"/>
        <v>-1.0508418542045321E-5</v>
      </c>
      <c r="AX84">
        <f t="shared" si="138"/>
        <v>-1.1819632409438115E-6</v>
      </c>
      <c r="AY84">
        <f t="shared" si="139"/>
        <v>-5.083042733021959E-5</v>
      </c>
      <c r="AZ84">
        <f t="shared" si="140"/>
        <v>3.0891700825757846E-5</v>
      </c>
      <c r="BA84">
        <f t="shared" si="141"/>
        <v>-2.1320698845127938E-5</v>
      </c>
      <c r="BB84">
        <f t="shared" si="142"/>
        <v>3.5610421983501853E-6</v>
      </c>
      <c r="BC84">
        <f t="shared" si="143"/>
        <v>1.3052506674577209E-5</v>
      </c>
      <c r="BD84">
        <f t="shared" si="144"/>
        <v>5.9252236771934774E-6</v>
      </c>
      <c r="BE84">
        <f t="shared" si="145"/>
        <v>1.1843429857275899E-6</v>
      </c>
      <c r="BF84">
        <f t="shared" si="146"/>
        <v>0</v>
      </c>
      <c r="BG84">
        <f t="shared" si="147"/>
        <v>-9.4736218840663519E-6</v>
      </c>
      <c r="BH84">
        <f t="shared" si="148"/>
        <v>-5.9266283411363913E-6</v>
      </c>
      <c r="BI84">
        <f t="shared" si="149"/>
        <v>8.3022000830228778E-6</v>
      </c>
      <c r="BJ84">
        <f t="shared" si="150"/>
        <v>0</v>
      </c>
      <c r="BK84">
        <f t="shared" si="151"/>
        <v>1.7775671031580431E-5</v>
      </c>
      <c r="BL84">
        <f t="shared" si="152"/>
        <v>2.3067368545573716E-5</v>
      </c>
      <c r="BM84">
        <f t="shared" si="153"/>
        <v>-3.3046146583264619E-5</v>
      </c>
      <c r="BN84">
        <f t="shared" si="154"/>
        <v>0</v>
      </c>
      <c r="BO84">
        <f t="shared" si="155"/>
        <v>1.0657193605684241E-5</v>
      </c>
      <c r="BQ84" t="s">
        <v>82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160"/>
        <v>-1.5825400949524096E-3</v>
      </c>
      <c r="BZ84">
        <f t="shared" si="161"/>
        <v>62</v>
      </c>
      <c r="CA84">
        <f t="shared" si="162"/>
        <v>4</v>
      </c>
      <c r="CB84">
        <f t="shared" si="163"/>
        <v>0.12000000000000002</v>
      </c>
      <c r="CC84">
        <f t="shared" si="164"/>
        <v>0</v>
      </c>
      <c r="CD84">
        <f t="shared" si="165"/>
        <v>0</v>
      </c>
      <c r="CE84">
        <f t="shared" si="166"/>
        <v>0</v>
      </c>
      <c r="CF84">
        <f t="shared" si="167"/>
        <v>1</v>
      </c>
      <c r="CG84">
        <f t="shared" si="168"/>
        <v>0</v>
      </c>
      <c r="CI84">
        <f t="shared" si="169"/>
        <v>0</v>
      </c>
      <c r="CJ84">
        <f t="shared" si="170"/>
        <v>0</v>
      </c>
      <c r="CK84">
        <f t="shared" si="170"/>
        <v>0</v>
      </c>
      <c r="CL84">
        <f t="shared" si="170"/>
        <v>1</v>
      </c>
      <c r="CM84">
        <f t="shared" si="170"/>
        <v>1</v>
      </c>
      <c r="CN84">
        <f t="shared" si="156"/>
        <v>0.2</v>
      </c>
      <c r="CO84">
        <f t="shared" si="157"/>
        <v>0.4</v>
      </c>
      <c r="CP84">
        <f t="shared" si="157"/>
        <v>0.60000000000000009</v>
      </c>
      <c r="CQ84">
        <f t="shared" si="157"/>
        <v>0.8</v>
      </c>
      <c r="CR84">
        <f t="shared" si="157"/>
        <v>1</v>
      </c>
    </row>
    <row r="85" spans="1:96" x14ac:dyDescent="0.25">
      <c r="A85" t="s">
        <v>83</v>
      </c>
      <c r="B85">
        <f>VLOOKUP(CONCATENATE($A85,"_",B$4),assets_m6!$A:$D,4,FALSE)</f>
        <v>20.79</v>
      </c>
      <c r="C85">
        <f>VLOOKUP(CONCATENATE($A85,"_",C$4),assets_m6!$A:$D,4,FALSE)</f>
        <v>21.27</v>
      </c>
      <c r="D85">
        <f>VLOOKUP(CONCATENATE($A85,"_",D$4),assets_m6!$A:$D,4,FALSE)</f>
        <v>21.45</v>
      </c>
      <c r="E85">
        <f>VLOOKUP(CONCATENATE($A85,"_",E$4),assets_m6!$A:$D,4,FALSE)</f>
        <v>21.53</v>
      </c>
      <c r="F85">
        <f>VLOOKUP(CONCATENATE($A85,"_",F$4),assets_m6!$A:$D,4,FALSE)</f>
        <v>21.42</v>
      </c>
      <c r="G85">
        <f>VLOOKUP(CONCATENATE($A85,"_",G$4),assets_m6!$A:$D,4,FALSE)</f>
        <v>21.83</v>
      </c>
      <c r="H85">
        <f>VLOOKUP(CONCATENATE($A85,"_",H$4),assets_m6!$A:$D,4,FALSE)</f>
        <v>22.05</v>
      </c>
      <c r="I85">
        <f>VLOOKUP(CONCATENATE($A85,"_",I$4),assets_m6!$A:$D,4,FALSE)</f>
        <v>21.61</v>
      </c>
      <c r="J85">
        <f>VLOOKUP(CONCATENATE($A85,"_",J$4),assets_m6!$A:$D,4,FALSE)</f>
        <v>21.87</v>
      </c>
      <c r="K85">
        <f>VLOOKUP(CONCATENATE($A85,"_",K$4),assets_m6!$A:$D,4,FALSE)</f>
        <v>22.04</v>
      </c>
      <c r="L85">
        <f>VLOOKUP(CONCATENATE($A85,"_",L$4),assets_m6!$A:$D,4,FALSE)</f>
        <v>22.12</v>
      </c>
      <c r="M85" t="e">
        <f>VLOOKUP(CONCATENATE($A85,"_",M$4),assets_m6!$A:$D,4,FALSE)</f>
        <v>#N/A</v>
      </c>
      <c r="N85">
        <f>VLOOKUP(CONCATENATE($A85,"_",N$4),assets_m6!$A:$D,4,FALSE)</f>
        <v>22.31</v>
      </c>
      <c r="O85">
        <f>VLOOKUP(CONCATENATE($A85,"_",O$4),assets_m6!$A:$D,4,FALSE)</f>
        <v>22.73</v>
      </c>
      <c r="P85">
        <f>VLOOKUP(CONCATENATE($A85,"_",P$4),assets_m6!$A:$D,4,FALSE)</f>
        <v>22.31</v>
      </c>
      <c r="Q85">
        <f>VLOOKUP(CONCATENATE($A85,"_",Q$4),assets_m6!$A:$D,4,FALSE)</f>
        <v>22.4</v>
      </c>
      <c r="R85">
        <f>VLOOKUP(CONCATENATE($A85,"_",R$4),assets_m6!$A:$D,4,FALSE)</f>
        <v>22.62</v>
      </c>
      <c r="S85">
        <f>VLOOKUP(CONCATENATE($A85,"_",S$4),assets_m6!$A:$D,4,FALSE)</f>
        <v>23.54</v>
      </c>
      <c r="T85">
        <f>VLOOKUP(CONCATENATE($A85,"_",T$4),assets_m6!$A:$D,4,FALSE)</f>
        <v>23.37</v>
      </c>
      <c r="U85">
        <f>VLOOKUP(CONCATENATE($A85,"_",U$4),assets_m6!$A:$D,4,FALSE)</f>
        <v>23.29</v>
      </c>
      <c r="V85">
        <f>VLOOKUP(CONCATENATE($A85,"_",V$4),assets_m6!$A:$D,4,FALSE)</f>
        <v>23.64</v>
      </c>
      <c r="X85" t="str">
        <f t="shared" si="158"/>
        <v>SLV</v>
      </c>
      <c r="Y85">
        <f t="shared" si="115"/>
        <v>20.79</v>
      </c>
      <c r="Z85">
        <f t="shared" si="116"/>
        <v>21.27</v>
      </c>
      <c r="AA85">
        <f t="shared" si="117"/>
        <v>21.45</v>
      </c>
      <c r="AB85">
        <f t="shared" si="118"/>
        <v>21.53</v>
      </c>
      <c r="AC85">
        <f t="shared" si="119"/>
        <v>21.42</v>
      </c>
      <c r="AD85">
        <f t="shared" si="120"/>
        <v>21.83</v>
      </c>
      <c r="AE85">
        <f t="shared" si="121"/>
        <v>22.05</v>
      </c>
      <c r="AF85">
        <f t="shared" si="122"/>
        <v>21.61</v>
      </c>
      <c r="AG85">
        <f t="shared" si="123"/>
        <v>21.87</v>
      </c>
      <c r="AH85">
        <f t="shared" si="124"/>
        <v>22.04</v>
      </c>
      <c r="AI85">
        <f t="shared" si="125"/>
        <v>22.12</v>
      </c>
      <c r="AJ85">
        <f t="shared" si="126"/>
        <v>22.12</v>
      </c>
      <c r="AK85">
        <f t="shared" si="127"/>
        <v>22.31</v>
      </c>
      <c r="AL85">
        <f t="shared" si="128"/>
        <v>22.73</v>
      </c>
      <c r="AM85">
        <f t="shared" si="129"/>
        <v>22.31</v>
      </c>
      <c r="AN85">
        <f t="shared" si="130"/>
        <v>22.4</v>
      </c>
      <c r="AO85">
        <f t="shared" si="131"/>
        <v>22.62</v>
      </c>
      <c r="AP85">
        <f t="shared" si="132"/>
        <v>23.54</v>
      </c>
      <c r="AQ85">
        <f t="shared" si="133"/>
        <v>23.37</v>
      </c>
      <c r="AR85">
        <f t="shared" si="134"/>
        <v>23.29</v>
      </c>
      <c r="AS85">
        <f t="shared" si="135"/>
        <v>23.64</v>
      </c>
      <c r="AU85" t="str">
        <f t="shared" si="159"/>
        <v>SLV</v>
      </c>
      <c r="AV85">
        <f t="shared" si="136"/>
        <v>2.3088023088023112E-4</v>
      </c>
      <c r="AW85">
        <f t="shared" si="137"/>
        <v>8.4626234132580971E-5</v>
      </c>
      <c r="AX85">
        <f t="shared" si="138"/>
        <v>3.7296037296038155E-5</v>
      </c>
      <c r="AY85">
        <f t="shared" si="139"/>
        <v>-5.1091500232233832E-5</v>
      </c>
      <c r="AZ85">
        <f t="shared" si="140"/>
        <v>1.9140989729224861E-4</v>
      </c>
      <c r="BA85">
        <f t="shared" si="141"/>
        <v>1.0077874484654259E-4</v>
      </c>
      <c r="BB85">
        <f t="shared" si="142"/>
        <v>-1.9954648526077158E-4</v>
      </c>
      <c r="BC85">
        <f t="shared" si="143"/>
        <v>1.203146691346606E-4</v>
      </c>
      <c r="BD85">
        <f t="shared" si="144"/>
        <v>7.7732053040694172E-5</v>
      </c>
      <c r="BE85">
        <f t="shared" si="145"/>
        <v>3.6297640653358368E-5</v>
      </c>
      <c r="BF85">
        <f t="shared" si="146"/>
        <v>0</v>
      </c>
      <c r="BG85">
        <f t="shared" si="147"/>
        <v>8.5895117540686131E-5</v>
      </c>
      <c r="BH85">
        <f t="shared" si="148"/>
        <v>1.8825638727028315E-4</v>
      </c>
      <c r="BI85">
        <f t="shared" si="149"/>
        <v>-1.8477782666080145E-4</v>
      </c>
      <c r="BJ85">
        <f t="shared" si="150"/>
        <v>4.0340654415060448E-5</v>
      </c>
      <c r="BK85">
        <f t="shared" si="151"/>
        <v>9.8214285714286816E-5</v>
      </c>
      <c r="BL85">
        <f t="shared" si="152"/>
        <v>4.0671971706454386E-4</v>
      </c>
      <c r="BM85">
        <f t="shared" si="153"/>
        <v>-7.2217502124043398E-5</v>
      </c>
      <c r="BN85">
        <f t="shared" si="154"/>
        <v>-3.4231921266581873E-5</v>
      </c>
      <c r="BO85">
        <f t="shared" si="155"/>
        <v>1.5027908973808563E-4</v>
      </c>
      <c r="BQ85" t="s">
        <v>83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160"/>
        <v>0.13708513708513717</v>
      </c>
      <c r="BZ85">
        <f t="shared" si="161"/>
        <v>96</v>
      </c>
      <c r="CA85">
        <f t="shared" si="162"/>
        <v>5</v>
      </c>
      <c r="CB85">
        <f t="shared" si="163"/>
        <v>0.24000000000000005</v>
      </c>
      <c r="CC85">
        <f t="shared" si="164"/>
        <v>0</v>
      </c>
      <c r="CD85">
        <f t="shared" si="165"/>
        <v>0</v>
      </c>
      <c r="CE85">
        <f t="shared" si="166"/>
        <v>0</v>
      </c>
      <c r="CF85">
        <f t="shared" si="167"/>
        <v>0</v>
      </c>
      <c r="CG85">
        <f t="shared" si="168"/>
        <v>1</v>
      </c>
      <c r="CI85">
        <f t="shared" si="169"/>
        <v>0</v>
      </c>
      <c r="CJ85">
        <f t="shared" si="170"/>
        <v>0</v>
      </c>
      <c r="CK85">
        <f t="shared" si="170"/>
        <v>0</v>
      </c>
      <c r="CL85">
        <f t="shared" si="170"/>
        <v>0</v>
      </c>
      <c r="CM85">
        <f t="shared" si="170"/>
        <v>1</v>
      </c>
      <c r="CN85">
        <f t="shared" si="156"/>
        <v>0.2</v>
      </c>
      <c r="CO85">
        <f t="shared" si="157"/>
        <v>0.4</v>
      </c>
      <c r="CP85">
        <f t="shared" si="157"/>
        <v>0.60000000000000009</v>
      </c>
      <c r="CQ85">
        <f t="shared" si="157"/>
        <v>0.8</v>
      </c>
      <c r="CR85">
        <f t="shared" si="157"/>
        <v>1</v>
      </c>
    </row>
    <row r="86" spans="1:96" x14ac:dyDescent="0.25">
      <c r="A86" t="s">
        <v>84</v>
      </c>
      <c r="B86">
        <f>VLOOKUP(CONCATENATE($A86,"_",B$4),assets_m6!$A:$D,4,FALSE)</f>
        <v>80.02</v>
      </c>
      <c r="C86">
        <f>VLOOKUP(CONCATENATE($A86,"_",C$4),assets_m6!$A:$D,4,FALSE)</f>
        <v>80.11</v>
      </c>
      <c r="D86">
        <f>VLOOKUP(CONCATENATE($A86,"_",D$4),assets_m6!$A:$D,4,FALSE)</f>
        <v>80.16</v>
      </c>
      <c r="E86">
        <f>VLOOKUP(CONCATENATE($A86,"_",E$4),assets_m6!$A:$D,4,FALSE)</f>
        <v>81.13</v>
      </c>
      <c r="F86">
        <f>VLOOKUP(CONCATENATE($A86,"_",F$4),assets_m6!$A:$D,4,FALSE)</f>
        <v>80.33</v>
      </c>
      <c r="G86">
        <f>VLOOKUP(CONCATENATE($A86,"_",G$4),assets_m6!$A:$D,4,FALSE)</f>
        <v>79.42</v>
      </c>
      <c r="H86">
        <f>VLOOKUP(CONCATENATE($A86,"_",H$4),assets_m6!$A:$D,4,FALSE)</f>
        <v>77.88</v>
      </c>
      <c r="I86">
        <f>VLOOKUP(CONCATENATE($A86,"_",I$4),assets_m6!$A:$D,4,FALSE)</f>
        <v>78.81</v>
      </c>
      <c r="J86">
        <f>VLOOKUP(CONCATENATE($A86,"_",J$4),assets_m6!$A:$D,4,FALSE)</f>
        <v>78.224999999999994</v>
      </c>
      <c r="K86">
        <f>VLOOKUP(CONCATENATE($A86,"_",K$4),assets_m6!$A:$D,4,FALSE)</f>
        <v>78</v>
      </c>
      <c r="L86">
        <f>VLOOKUP(CONCATENATE($A86,"_",L$4),assets_m6!$A:$D,4,FALSE)</f>
        <v>77.344999999999999</v>
      </c>
      <c r="M86">
        <f>VLOOKUP(CONCATENATE($A86,"_",M$4),assets_m6!$A:$D,4,FALSE)</f>
        <v>76.72</v>
      </c>
      <c r="N86">
        <f>VLOOKUP(CONCATENATE($A86,"_",N$4),assets_m6!$A:$D,4,FALSE)</f>
        <v>77.13</v>
      </c>
      <c r="O86">
        <f>VLOOKUP(CONCATENATE($A86,"_",O$4),assets_m6!$A:$D,4,FALSE)</f>
        <v>76.7</v>
      </c>
      <c r="P86">
        <f>VLOOKUP(CONCATENATE($A86,"_",P$4),assets_m6!$A:$D,4,FALSE)</f>
        <v>75.22</v>
      </c>
      <c r="Q86">
        <f>VLOOKUP(CONCATENATE($A86,"_",Q$4),assets_m6!$A:$D,4,FALSE)</f>
        <v>77.900000000000006</v>
      </c>
      <c r="R86">
        <f>VLOOKUP(CONCATENATE($A86,"_",R$4),assets_m6!$A:$D,4,FALSE)</f>
        <v>77.930000000000007</v>
      </c>
      <c r="S86">
        <f>VLOOKUP(CONCATENATE($A86,"_",S$4),assets_m6!$A:$D,4,FALSE)</f>
        <v>77.3</v>
      </c>
      <c r="T86">
        <f>VLOOKUP(CONCATENATE($A86,"_",T$4),assets_m6!$A:$D,4,FALSE)</f>
        <v>78.55</v>
      </c>
      <c r="U86">
        <f>VLOOKUP(CONCATENATE($A86,"_",U$4),assets_m6!$A:$D,4,FALSE)</f>
        <v>78.33</v>
      </c>
      <c r="V86">
        <f>VLOOKUP(CONCATENATE($A86,"_",V$4),assets_m6!$A:$D,4,FALSE)</f>
        <v>78.034999999999997</v>
      </c>
      <c r="X86" t="str">
        <f t="shared" si="158"/>
        <v>SPMV.L</v>
      </c>
      <c r="Y86">
        <f t="shared" si="115"/>
        <v>80.02</v>
      </c>
      <c r="Z86">
        <f t="shared" si="116"/>
        <v>80.11</v>
      </c>
      <c r="AA86">
        <f t="shared" si="117"/>
        <v>80.16</v>
      </c>
      <c r="AB86">
        <f t="shared" si="118"/>
        <v>81.13</v>
      </c>
      <c r="AC86">
        <f t="shared" si="119"/>
        <v>80.33</v>
      </c>
      <c r="AD86">
        <f t="shared" si="120"/>
        <v>79.42</v>
      </c>
      <c r="AE86">
        <f t="shared" si="121"/>
        <v>77.88</v>
      </c>
      <c r="AF86">
        <f t="shared" si="122"/>
        <v>78.81</v>
      </c>
      <c r="AG86">
        <f t="shared" si="123"/>
        <v>78.224999999999994</v>
      </c>
      <c r="AH86">
        <f t="shared" si="124"/>
        <v>78</v>
      </c>
      <c r="AI86">
        <f t="shared" si="125"/>
        <v>77.344999999999999</v>
      </c>
      <c r="AJ86">
        <f t="shared" si="126"/>
        <v>76.72</v>
      </c>
      <c r="AK86">
        <f t="shared" si="127"/>
        <v>77.13</v>
      </c>
      <c r="AL86">
        <f t="shared" si="128"/>
        <v>76.7</v>
      </c>
      <c r="AM86">
        <f t="shared" si="129"/>
        <v>75.22</v>
      </c>
      <c r="AN86">
        <f t="shared" si="130"/>
        <v>77.900000000000006</v>
      </c>
      <c r="AO86">
        <f t="shared" si="131"/>
        <v>77.930000000000007</v>
      </c>
      <c r="AP86">
        <f t="shared" si="132"/>
        <v>77.3</v>
      </c>
      <c r="AQ86">
        <f t="shared" si="133"/>
        <v>78.55</v>
      </c>
      <c r="AR86">
        <f t="shared" si="134"/>
        <v>78.33</v>
      </c>
      <c r="AS86">
        <f t="shared" si="135"/>
        <v>78.034999999999997</v>
      </c>
      <c r="AU86" t="str">
        <f t="shared" si="159"/>
        <v>SPMV.L</v>
      </c>
      <c r="AV86">
        <f t="shared" si="136"/>
        <v>1.1247188202949689E-5</v>
      </c>
      <c r="AW86">
        <f t="shared" si="137"/>
        <v>6.2414180501806468E-6</v>
      </c>
      <c r="AX86">
        <f t="shared" si="138"/>
        <v>1.2100798403193599E-4</v>
      </c>
      <c r="AY86">
        <f t="shared" si="139"/>
        <v>-9.8607173671884301E-5</v>
      </c>
      <c r="AZ86">
        <f t="shared" si="140"/>
        <v>-1.1328270882609194E-4</v>
      </c>
      <c r="BA86">
        <f t="shared" si="141"/>
        <v>-1.9390581717451604E-4</v>
      </c>
      <c r="BB86">
        <f t="shared" si="142"/>
        <v>1.1941448382126438E-4</v>
      </c>
      <c r="BC86">
        <f t="shared" si="143"/>
        <v>-7.4229158736201995E-5</v>
      </c>
      <c r="BD86">
        <f t="shared" si="144"/>
        <v>-2.8763183125598506E-5</v>
      </c>
      <c r="BE86">
        <f t="shared" si="145"/>
        <v>-8.3974358974359128E-5</v>
      </c>
      <c r="BF86">
        <f t="shared" si="146"/>
        <v>-8.0806774840002597E-5</v>
      </c>
      <c r="BG86">
        <f t="shared" si="147"/>
        <v>5.3441084462981828E-5</v>
      </c>
      <c r="BH86">
        <f t="shared" si="148"/>
        <v>-5.5750032412808589E-5</v>
      </c>
      <c r="BI86">
        <f t="shared" si="149"/>
        <v>-1.9295958279009177E-4</v>
      </c>
      <c r="BJ86">
        <f t="shared" si="150"/>
        <v>3.5628822121776217E-4</v>
      </c>
      <c r="BK86">
        <f t="shared" si="151"/>
        <v>3.8510911424905182E-6</v>
      </c>
      <c r="BL86">
        <f t="shared" si="152"/>
        <v>-8.0841781085590867E-5</v>
      </c>
      <c r="BM86">
        <f t="shared" si="153"/>
        <v>1.6170763260025875E-4</v>
      </c>
      <c r="BN86">
        <f t="shared" si="154"/>
        <v>-2.8007638446848999E-5</v>
      </c>
      <c r="BO86">
        <f t="shared" si="155"/>
        <v>-3.766117707136496E-5</v>
      </c>
      <c r="BQ86" t="s">
        <v>84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160"/>
        <v>-2.4806298425393645E-2</v>
      </c>
      <c r="BZ86">
        <f t="shared" si="161"/>
        <v>50</v>
      </c>
      <c r="CA86">
        <f t="shared" si="162"/>
        <v>3</v>
      </c>
      <c r="CB86">
        <f t="shared" si="163"/>
        <v>7.9999999999999988E-2</v>
      </c>
      <c r="CC86">
        <f t="shared" si="164"/>
        <v>0</v>
      </c>
      <c r="CD86">
        <f t="shared" si="165"/>
        <v>0</v>
      </c>
      <c r="CE86">
        <f t="shared" si="166"/>
        <v>1</v>
      </c>
      <c r="CF86">
        <f t="shared" si="167"/>
        <v>0</v>
      </c>
      <c r="CG86">
        <f t="shared" si="168"/>
        <v>0</v>
      </c>
      <c r="CI86">
        <f t="shared" si="169"/>
        <v>0</v>
      </c>
      <c r="CJ86">
        <f t="shared" si="170"/>
        <v>0</v>
      </c>
      <c r="CK86">
        <f t="shared" si="170"/>
        <v>1</v>
      </c>
      <c r="CL86">
        <f t="shared" si="170"/>
        <v>1</v>
      </c>
      <c r="CM86">
        <f t="shared" si="170"/>
        <v>1</v>
      </c>
      <c r="CN86">
        <f t="shared" si="156"/>
        <v>0.2</v>
      </c>
      <c r="CO86">
        <f t="shared" si="157"/>
        <v>0.4</v>
      </c>
      <c r="CP86">
        <f t="shared" si="157"/>
        <v>0.60000000000000009</v>
      </c>
      <c r="CQ86">
        <f t="shared" si="157"/>
        <v>0.8</v>
      </c>
      <c r="CR86">
        <f t="shared" si="157"/>
        <v>1</v>
      </c>
    </row>
    <row r="87" spans="1:96" x14ac:dyDescent="0.25">
      <c r="A87" t="s">
        <v>85</v>
      </c>
      <c r="B87">
        <f>VLOOKUP(CONCATENATE($A87,"_",B$4),assets_m6!$A:$D,4,FALSE)</f>
        <v>138.82599999999999</v>
      </c>
      <c r="C87">
        <f>VLOOKUP(CONCATENATE($A87,"_",C$4),assets_m6!$A:$D,4,FALSE)</f>
        <v>138.916</v>
      </c>
      <c r="D87">
        <f>VLOOKUP(CONCATENATE($A87,"_",D$4),assets_m6!$A:$D,4,FALSE)</f>
        <v>137.988</v>
      </c>
      <c r="E87">
        <f>VLOOKUP(CONCATENATE($A87,"_",E$4),assets_m6!$A:$D,4,FALSE)</f>
        <v>138.24700000000001</v>
      </c>
      <c r="F87">
        <f>VLOOKUP(CONCATENATE($A87,"_",F$4),assets_m6!$A:$D,4,FALSE)</f>
        <v>136.05000000000001</v>
      </c>
      <c r="G87">
        <f>VLOOKUP(CONCATENATE($A87,"_",G$4),assets_m6!$A:$D,4,FALSE)</f>
        <v>138.06700000000001</v>
      </c>
      <c r="H87">
        <f>VLOOKUP(CONCATENATE($A87,"_",H$4),assets_m6!$A:$D,4,FALSE)</f>
        <v>136.35</v>
      </c>
      <c r="I87">
        <f>VLOOKUP(CONCATENATE($A87,"_",I$4),assets_m6!$A:$D,4,FALSE)</f>
        <v>134.80199999999999</v>
      </c>
      <c r="J87">
        <f>VLOOKUP(CONCATENATE($A87,"_",J$4),assets_m6!$A:$D,4,FALSE)</f>
        <v>135.601</v>
      </c>
      <c r="K87">
        <f>VLOOKUP(CONCATENATE($A87,"_",K$4),assets_m6!$A:$D,4,FALSE)</f>
        <v>136.60900000000001</v>
      </c>
      <c r="L87">
        <f>VLOOKUP(CONCATENATE($A87,"_",L$4),assets_m6!$A:$D,4,FALSE)</f>
        <v>138.047</v>
      </c>
      <c r="M87" t="e">
        <f>VLOOKUP(CONCATENATE($A87,"_",M$4),assets_m6!$A:$D,4,FALSE)</f>
        <v>#N/A</v>
      </c>
      <c r="N87">
        <f>VLOOKUP(CONCATENATE($A87,"_",N$4),assets_m6!$A:$D,4,FALSE)</f>
        <v>138.40700000000001</v>
      </c>
      <c r="O87">
        <f>VLOOKUP(CONCATENATE($A87,"_",O$4),assets_m6!$A:$D,4,FALSE)</f>
        <v>136.5</v>
      </c>
      <c r="P87">
        <f>VLOOKUP(CONCATENATE($A87,"_",P$4),assets_m6!$A:$D,4,FALSE)</f>
        <v>136.589</v>
      </c>
      <c r="Q87">
        <f>VLOOKUP(CONCATENATE($A87,"_",Q$4),assets_m6!$A:$D,4,FALSE)</f>
        <v>136.68899999999999</v>
      </c>
      <c r="R87">
        <f>VLOOKUP(CONCATENATE($A87,"_",R$4),assets_m6!$A:$D,4,FALSE)</f>
        <v>139.685</v>
      </c>
      <c r="S87">
        <f>VLOOKUP(CONCATENATE($A87,"_",S$4),assets_m6!$A:$D,4,FALSE)</f>
        <v>141.30000000000001</v>
      </c>
      <c r="T87">
        <f>VLOOKUP(CONCATENATE($A87,"_",T$4),assets_m6!$A:$D,4,FALSE)</f>
        <v>136.47</v>
      </c>
      <c r="U87">
        <f>VLOOKUP(CONCATENATE($A87,"_",U$4),assets_m6!$A:$D,4,FALSE)</f>
        <v>137.86000000000001</v>
      </c>
      <c r="V87">
        <f>VLOOKUP(CONCATENATE($A87,"_",V$4),assets_m6!$A:$D,4,FALSE)</f>
        <v>140.24</v>
      </c>
      <c r="X87" t="str">
        <f t="shared" si="158"/>
        <v>TLT</v>
      </c>
      <c r="Y87">
        <f t="shared" si="115"/>
        <v>138.82599999999999</v>
      </c>
      <c r="Z87">
        <f t="shared" si="116"/>
        <v>138.916</v>
      </c>
      <c r="AA87">
        <f t="shared" si="117"/>
        <v>137.988</v>
      </c>
      <c r="AB87">
        <f t="shared" si="118"/>
        <v>138.24700000000001</v>
      </c>
      <c r="AC87">
        <f t="shared" si="119"/>
        <v>136.05000000000001</v>
      </c>
      <c r="AD87">
        <f t="shared" si="120"/>
        <v>138.06700000000001</v>
      </c>
      <c r="AE87">
        <f t="shared" si="121"/>
        <v>136.35</v>
      </c>
      <c r="AF87">
        <f t="shared" si="122"/>
        <v>134.80199999999999</v>
      </c>
      <c r="AG87">
        <f t="shared" si="123"/>
        <v>135.601</v>
      </c>
      <c r="AH87">
        <f t="shared" si="124"/>
        <v>136.60900000000001</v>
      </c>
      <c r="AI87">
        <f t="shared" si="125"/>
        <v>138.047</v>
      </c>
      <c r="AJ87">
        <f t="shared" si="126"/>
        <v>138.047</v>
      </c>
      <c r="AK87">
        <f t="shared" si="127"/>
        <v>138.40700000000001</v>
      </c>
      <c r="AL87">
        <f t="shared" si="128"/>
        <v>136.5</v>
      </c>
      <c r="AM87">
        <f t="shared" si="129"/>
        <v>136.589</v>
      </c>
      <c r="AN87">
        <f t="shared" si="130"/>
        <v>136.68899999999999</v>
      </c>
      <c r="AO87">
        <f t="shared" si="131"/>
        <v>139.685</v>
      </c>
      <c r="AP87">
        <f t="shared" si="132"/>
        <v>141.30000000000001</v>
      </c>
      <c r="AQ87">
        <f t="shared" si="133"/>
        <v>136.47</v>
      </c>
      <c r="AR87">
        <f t="shared" si="134"/>
        <v>137.86000000000001</v>
      </c>
      <c r="AS87">
        <f t="shared" si="135"/>
        <v>140.24</v>
      </c>
      <c r="AU87" t="str">
        <f t="shared" si="159"/>
        <v>TLT</v>
      </c>
      <c r="AV87">
        <f t="shared" si="136"/>
        <v>6.482935473182503E-6</v>
      </c>
      <c r="AW87">
        <f t="shared" si="137"/>
        <v>-6.6802960062195665E-5</v>
      </c>
      <c r="AX87">
        <f t="shared" si="138"/>
        <v>1.8769748094038217E-5</v>
      </c>
      <c r="AY87">
        <f t="shared" si="139"/>
        <v>-1.5891845754338268E-4</v>
      </c>
      <c r="AZ87">
        <f t="shared" si="140"/>
        <v>1.4825431826534331E-4</v>
      </c>
      <c r="BA87">
        <f t="shared" si="141"/>
        <v>-1.2435991221653348E-4</v>
      </c>
      <c r="BB87">
        <f t="shared" si="142"/>
        <v>-1.1353135313531367E-4</v>
      </c>
      <c r="BC87">
        <f t="shared" si="143"/>
        <v>5.9272117624368088E-5</v>
      </c>
      <c r="BD87">
        <f t="shared" si="144"/>
        <v>7.4335734987205835E-5</v>
      </c>
      <c r="BE87">
        <f t="shared" si="145"/>
        <v>1.0526392843809618E-4</v>
      </c>
      <c r="BF87">
        <f t="shared" si="146"/>
        <v>0</v>
      </c>
      <c r="BG87">
        <f t="shared" si="147"/>
        <v>2.6078074858563653E-5</v>
      </c>
      <c r="BH87">
        <f t="shared" si="148"/>
        <v>-1.3778204859580878E-4</v>
      </c>
      <c r="BI87">
        <f t="shared" si="149"/>
        <v>6.5201465201464205E-6</v>
      </c>
      <c r="BJ87">
        <f t="shared" si="150"/>
        <v>7.321233774315232E-6</v>
      </c>
      <c r="BK87">
        <f t="shared" si="151"/>
        <v>2.1918369437189602E-4</v>
      </c>
      <c r="BL87">
        <f t="shared" si="152"/>
        <v>1.1561728174106089E-4</v>
      </c>
      <c r="BM87">
        <f t="shared" si="153"/>
        <v>-3.4182590233545736E-4</v>
      </c>
      <c r="BN87">
        <f t="shared" si="154"/>
        <v>1.0185388730123946E-4</v>
      </c>
      <c r="BO87">
        <f t="shared" si="155"/>
        <v>1.7263890903815432E-4</v>
      </c>
      <c r="BQ87" t="s">
        <v>85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160"/>
        <v>1.0185411954533126E-2</v>
      </c>
      <c r="BZ87">
        <f t="shared" si="161"/>
        <v>74</v>
      </c>
      <c r="CA87">
        <f t="shared" si="162"/>
        <v>4</v>
      </c>
      <c r="CB87">
        <f t="shared" si="163"/>
        <v>0.12000000000000002</v>
      </c>
      <c r="CC87">
        <f t="shared" si="164"/>
        <v>0</v>
      </c>
      <c r="CD87">
        <f t="shared" si="165"/>
        <v>0</v>
      </c>
      <c r="CE87">
        <f t="shared" si="166"/>
        <v>0</v>
      </c>
      <c r="CF87">
        <f t="shared" si="167"/>
        <v>1</v>
      </c>
      <c r="CG87">
        <f t="shared" si="168"/>
        <v>0</v>
      </c>
      <c r="CI87">
        <f t="shared" si="169"/>
        <v>0</v>
      </c>
      <c r="CJ87">
        <f t="shared" si="170"/>
        <v>0</v>
      </c>
      <c r="CK87">
        <f t="shared" si="170"/>
        <v>0</v>
      </c>
      <c r="CL87">
        <f t="shared" si="170"/>
        <v>1</v>
      </c>
      <c r="CM87">
        <f t="shared" si="170"/>
        <v>1</v>
      </c>
      <c r="CN87">
        <f t="shared" si="156"/>
        <v>0.2</v>
      </c>
      <c r="CO87">
        <f t="shared" si="157"/>
        <v>0.4</v>
      </c>
      <c r="CP87">
        <f t="shared" si="157"/>
        <v>0.60000000000000009</v>
      </c>
      <c r="CQ87">
        <f t="shared" si="157"/>
        <v>0.8</v>
      </c>
      <c r="CR87">
        <f t="shared" si="157"/>
        <v>1</v>
      </c>
    </row>
    <row r="88" spans="1:96" x14ac:dyDescent="0.25">
      <c r="A88" t="s">
        <v>86</v>
      </c>
      <c r="B88">
        <f>VLOOKUP(CONCATENATE($A88,"_",B$4),assets_m6!$A:$D,4,FALSE)</f>
        <v>483.17</v>
      </c>
      <c r="C88">
        <f>VLOOKUP(CONCATENATE($A88,"_",C$4),assets_m6!$A:$D,4,FALSE)</f>
        <v>483.7</v>
      </c>
      <c r="D88">
        <f>VLOOKUP(CONCATENATE($A88,"_",D$4),assets_m6!$A:$D,4,FALSE)</f>
        <v>493.41</v>
      </c>
      <c r="E88">
        <f>VLOOKUP(CONCATENATE($A88,"_",E$4),assets_m6!$A:$D,4,FALSE)</f>
        <v>498.1</v>
      </c>
      <c r="F88">
        <f>VLOOKUP(CONCATENATE($A88,"_",F$4),assets_m6!$A:$D,4,FALSE)</f>
        <v>486.72</v>
      </c>
      <c r="G88">
        <f>VLOOKUP(CONCATENATE($A88,"_",G$4),assets_m6!$A:$D,4,FALSE)</f>
        <v>478.13</v>
      </c>
      <c r="H88">
        <f>VLOOKUP(CONCATENATE($A88,"_",H$4),assets_m6!$A:$D,4,FALSE)</f>
        <v>474.4</v>
      </c>
      <c r="I88">
        <f>VLOOKUP(CONCATENATE($A88,"_",I$4),assets_m6!$A:$D,4,FALSE)</f>
        <v>478.23</v>
      </c>
      <c r="J88">
        <f>VLOOKUP(CONCATENATE($A88,"_",J$4),assets_m6!$A:$D,4,FALSE)</f>
        <v>480.05</v>
      </c>
      <c r="K88">
        <f>VLOOKUP(CONCATENATE($A88,"_",K$4),assets_m6!$A:$D,4,FALSE)</f>
        <v>470.34</v>
      </c>
      <c r="L88">
        <f>VLOOKUP(CONCATENATE($A88,"_",L$4),assets_m6!$A:$D,4,FALSE)</f>
        <v>467.81</v>
      </c>
      <c r="M88" t="e">
        <f>VLOOKUP(CONCATENATE($A88,"_",M$4),assets_m6!$A:$D,4,FALSE)</f>
        <v>#N/A</v>
      </c>
      <c r="N88">
        <f>VLOOKUP(CONCATENATE($A88,"_",N$4),assets_m6!$A:$D,4,FALSE)</f>
        <v>462.51</v>
      </c>
      <c r="O88">
        <f>VLOOKUP(CONCATENATE($A88,"_",O$4),assets_m6!$A:$D,4,FALSE)</f>
        <v>459.62</v>
      </c>
      <c r="P88">
        <f>VLOOKUP(CONCATENATE($A88,"_",P$4),assets_m6!$A:$D,4,FALSE)</f>
        <v>455.89</v>
      </c>
      <c r="Q88">
        <f>VLOOKUP(CONCATENATE($A88,"_",Q$4),assets_m6!$A:$D,4,FALSE)</f>
        <v>475.75</v>
      </c>
      <c r="R88">
        <f>VLOOKUP(CONCATENATE($A88,"_",R$4),assets_m6!$A:$D,4,FALSE)</f>
        <v>475.87</v>
      </c>
      <c r="S88">
        <f>VLOOKUP(CONCATENATE($A88,"_",S$4),assets_m6!$A:$D,4,FALSE)</f>
        <v>476.25</v>
      </c>
      <c r="T88">
        <f>VLOOKUP(CONCATENATE($A88,"_",T$4),assets_m6!$A:$D,4,FALSE)</f>
        <v>485.38</v>
      </c>
      <c r="U88">
        <f>VLOOKUP(CONCATENATE($A88,"_",U$4),assets_m6!$A:$D,4,FALSE)</f>
        <v>486.59</v>
      </c>
      <c r="V88">
        <f>VLOOKUP(CONCATENATE($A88,"_",V$4),assets_m6!$A:$D,4,FALSE)</f>
        <v>498.65</v>
      </c>
      <c r="X88" t="str">
        <f t="shared" si="158"/>
        <v>UNH</v>
      </c>
      <c r="Y88">
        <f t="shared" si="115"/>
        <v>483.17</v>
      </c>
      <c r="Z88">
        <f t="shared" si="116"/>
        <v>483.7</v>
      </c>
      <c r="AA88">
        <f t="shared" si="117"/>
        <v>493.41</v>
      </c>
      <c r="AB88">
        <f t="shared" si="118"/>
        <v>498.1</v>
      </c>
      <c r="AC88">
        <f t="shared" si="119"/>
        <v>486.72</v>
      </c>
      <c r="AD88">
        <f t="shared" si="120"/>
        <v>478.13</v>
      </c>
      <c r="AE88">
        <f t="shared" si="121"/>
        <v>474.4</v>
      </c>
      <c r="AF88">
        <f t="shared" si="122"/>
        <v>478.23</v>
      </c>
      <c r="AG88">
        <f t="shared" si="123"/>
        <v>480.05</v>
      </c>
      <c r="AH88">
        <f t="shared" si="124"/>
        <v>470.34</v>
      </c>
      <c r="AI88">
        <f t="shared" si="125"/>
        <v>467.81</v>
      </c>
      <c r="AJ88">
        <f t="shared" si="126"/>
        <v>467.81</v>
      </c>
      <c r="AK88">
        <f t="shared" si="127"/>
        <v>462.51</v>
      </c>
      <c r="AL88">
        <f t="shared" si="128"/>
        <v>459.62</v>
      </c>
      <c r="AM88">
        <f t="shared" si="129"/>
        <v>455.89</v>
      </c>
      <c r="AN88">
        <f t="shared" si="130"/>
        <v>475.75</v>
      </c>
      <c r="AO88">
        <f t="shared" si="131"/>
        <v>475.87</v>
      </c>
      <c r="AP88">
        <f t="shared" si="132"/>
        <v>476.25</v>
      </c>
      <c r="AQ88">
        <f t="shared" si="133"/>
        <v>485.38</v>
      </c>
      <c r="AR88">
        <f t="shared" si="134"/>
        <v>486.59</v>
      </c>
      <c r="AS88">
        <f t="shared" si="135"/>
        <v>498.65</v>
      </c>
      <c r="AU88" t="str">
        <f t="shared" si="159"/>
        <v>UNH</v>
      </c>
      <c r="AV88">
        <f t="shared" si="136"/>
        <v>1.096922408262046E-5</v>
      </c>
      <c r="AW88">
        <f t="shared" si="137"/>
        <v>2.0074426297291787E-4</v>
      </c>
      <c r="AX88">
        <f t="shared" si="138"/>
        <v>9.5052795849293636E-5</v>
      </c>
      <c r="AY88">
        <f t="shared" si="139"/>
        <v>-2.2846817908050583E-4</v>
      </c>
      <c r="AZ88">
        <f t="shared" si="140"/>
        <v>-1.7648750821827811E-4</v>
      </c>
      <c r="BA88">
        <f t="shared" si="141"/>
        <v>-7.8012256080982535E-5</v>
      </c>
      <c r="BB88">
        <f t="shared" si="142"/>
        <v>8.0733558178752975E-5</v>
      </c>
      <c r="BC88">
        <f t="shared" si="143"/>
        <v>3.805700186102907E-5</v>
      </c>
      <c r="BD88">
        <f t="shared" si="144"/>
        <v>-2.0227059681283277E-4</v>
      </c>
      <c r="BE88">
        <f t="shared" si="145"/>
        <v>-5.3790874686396499E-5</v>
      </c>
      <c r="BF88">
        <f t="shared" si="146"/>
        <v>0</v>
      </c>
      <c r="BG88">
        <f t="shared" si="147"/>
        <v>-1.1329385861781517E-4</v>
      </c>
      <c r="BH88">
        <f t="shared" si="148"/>
        <v>-6.2485135456530374E-5</v>
      </c>
      <c r="BI88">
        <f t="shared" si="149"/>
        <v>-8.1153996779949041E-5</v>
      </c>
      <c r="BJ88">
        <f t="shared" si="150"/>
        <v>4.3563140231196154E-4</v>
      </c>
      <c r="BK88">
        <f t="shared" si="151"/>
        <v>2.5223331581714041E-6</v>
      </c>
      <c r="BL88">
        <f t="shared" si="152"/>
        <v>7.9853741568074355E-6</v>
      </c>
      <c r="BM88">
        <f t="shared" si="153"/>
        <v>1.9170603674540672E-4</v>
      </c>
      <c r="BN88">
        <f t="shared" si="154"/>
        <v>2.4928921669619256E-5</v>
      </c>
      <c r="BO88">
        <f t="shared" si="155"/>
        <v>2.4784726361002084E-4</v>
      </c>
      <c r="BQ88" t="s">
        <v>86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160"/>
        <v>3.2038412980938305E-2</v>
      </c>
      <c r="BZ88">
        <f t="shared" si="161"/>
        <v>78</v>
      </c>
      <c r="CA88">
        <f t="shared" si="162"/>
        <v>4</v>
      </c>
      <c r="CB88">
        <f t="shared" si="163"/>
        <v>0.12000000000000002</v>
      </c>
      <c r="CC88">
        <f t="shared" si="164"/>
        <v>0</v>
      </c>
      <c r="CD88">
        <f t="shared" si="165"/>
        <v>0</v>
      </c>
      <c r="CE88">
        <f t="shared" si="166"/>
        <v>0</v>
      </c>
      <c r="CF88">
        <f t="shared" si="167"/>
        <v>1</v>
      </c>
      <c r="CG88">
        <f t="shared" si="168"/>
        <v>0</v>
      </c>
      <c r="CI88">
        <f t="shared" si="169"/>
        <v>0</v>
      </c>
      <c r="CJ88">
        <f t="shared" si="170"/>
        <v>0</v>
      </c>
      <c r="CK88">
        <f t="shared" si="170"/>
        <v>0</v>
      </c>
      <c r="CL88">
        <f t="shared" si="170"/>
        <v>1</v>
      </c>
      <c r="CM88">
        <f t="shared" si="170"/>
        <v>1</v>
      </c>
      <c r="CN88">
        <f t="shared" si="156"/>
        <v>0.2</v>
      </c>
      <c r="CO88">
        <f t="shared" si="157"/>
        <v>0.4</v>
      </c>
      <c r="CP88">
        <f t="shared" si="157"/>
        <v>0.60000000000000009</v>
      </c>
      <c r="CQ88">
        <f t="shared" si="157"/>
        <v>0.8</v>
      </c>
      <c r="CR88">
        <f t="shared" si="157"/>
        <v>1</v>
      </c>
    </row>
    <row r="89" spans="1:96" x14ac:dyDescent="0.25">
      <c r="A89" t="s">
        <v>87</v>
      </c>
      <c r="B89">
        <f>VLOOKUP(CONCATENATE($A89,"_",B$4),assets_m6!$A:$D,4,FALSE)</f>
        <v>312.29000000000002</v>
      </c>
      <c r="C89">
        <f>VLOOKUP(CONCATENATE($A89,"_",C$4),assets_m6!$A:$D,4,FALSE)</f>
        <v>315.77999999999997</v>
      </c>
      <c r="D89">
        <f>VLOOKUP(CONCATENATE($A89,"_",D$4),assets_m6!$A:$D,4,FALSE)</f>
        <v>323.39</v>
      </c>
      <c r="E89">
        <f>VLOOKUP(CONCATENATE($A89,"_",E$4),assets_m6!$A:$D,4,FALSE)</f>
        <v>334.19</v>
      </c>
      <c r="F89">
        <f>VLOOKUP(CONCATENATE($A89,"_",F$4),assets_m6!$A:$D,4,FALSE)</f>
        <v>325.68</v>
      </c>
      <c r="G89">
        <f>VLOOKUP(CONCATENATE($A89,"_",G$4),assets_m6!$A:$D,4,FALSE)</f>
        <v>312.91000000000003</v>
      </c>
      <c r="H89">
        <f>VLOOKUP(CONCATENATE($A89,"_",H$4),assets_m6!$A:$D,4,FALSE)</f>
        <v>313.25</v>
      </c>
      <c r="I89">
        <f>VLOOKUP(CONCATENATE($A89,"_",I$4),assets_m6!$A:$D,4,FALSE)</f>
        <v>322.87</v>
      </c>
      <c r="J89">
        <f>VLOOKUP(CONCATENATE($A89,"_",J$4),assets_m6!$A:$D,4,FALSE)</f>
        <v>325.12</v>
      </c>
      <c r="K89">
        <f>VLOOKUP(CONCATENATE($A89,"_",K$4),assets_m6!$A:$D,4,FALSE)</f>
        <v>314.20999999999998</v>
      </c>
      <c r="L89">
        <f>VLOOKUP(CONCATENATE($A89,"_",L$4),assets_m6!$A:$D,4,FALSE)</f>
        <v>311.82</v>
      </c>
      <c r="M89" t="e">
        <f>VLOOKUP(CONCATENATE($A89,"_",M$4),assets_m6!$A:$D,4,FALSE)</f>
        <v>#N/A</v>
      </c>
      <c r="N89">
        <f>VLOOKUP(CONCATENATE($A89,"_",N$4),assets_m6!$A:$D,4,FALSE)</f>
        <v>312.32</v>
      </c>
      <c r="O89">
        <f>VLOOKUP(CONCATENATE($A89,"_",O$4),assets_m6!$A:$D,4,FALSE)</f>
        <v>299.2</v>
      </c>
      <c r="P89">
        <f>VLOOKUP(CONCATENATE($A89,"_",P$4),assets_m6!$A:$D,4,FALSE)</f>
        <v>308.32</v>
      </c>
      <c r="Q89">
        <f>VLOOKUP(CONCATENATE($A89,"_",Q$4),assets_m6!$A:$D,4,FALSE)</f>
        <v>316.31</v>
      </c>
      <c r="R89">
        <f>VLOOKUP(CONCATENATE($A89,"_",R$4),assets_m6!$A:$D,4,FALSE)</f>
        <v>321.62</v>
      </c>
      <c r="S89">
        <f>VLOOKUP(CONCATENATE($A89,"_",S$4),assets_m6!$A:$D,4,FALSE)</f>
        <v>313.04000000000002</v>
      </c>
      <c r="T89">
        <f>VLOOKUP(CONCATENATE($A89,"_",T$4),assets_m6!$A:$D,4,FALSE)</f>
        <v>326.31</v>
      </c>
      <c r="U89">
        <f>VLOOKUP(CONCATENATE($A89,"_",U$4),assets_m6!$A:$D,4,FALSE)</f>
        <v>328.64</v>
      </c>
      <c r="V89">
        <f>VLOOKUP(CONCATENATE($A89,"_",V$4),assets_m6!$A:$D,4,FALSE)</f>
        <v>316.51</v>
      </c>
      <c r="X89" t="str">
        <f t="shared" si="158"/>
        <v>URI</v>
      </c>
      <c r="Y89">
        <f t="shared" si="115"/>
        <v>312.29000000000002</v>
      </c>
      <c r="Z89">
        <f t="shared" si="116"/>
        <v>315.77999999999997</v>
      </c>
      <c r="AA89">
        <f t="shared" si="117"/>
        <v>323.39</v>
      </c>
      <c r="AB89">
        <f t="shared" si="118"/>
        <v>334.19</v>
      </c>
      <c r="AC89">
        <f t="shared" si="119"/>
        <v>325.68</v>
      </c>
      <c r="AD89">
        <f t="shared" si="120"/>
        <v>312.91000000000003</v>
      </c>
      <c r="AE89">
        <f t="shared" si="121"/>
        <v>313.25</v>
      </c>
      <c r="AF89">
        <f t="shared" si="122"/>
        <v>322.87</v>
      </c>
      <c r="AG89">
        <f t="shared" si="123"/>
        <v>325.12</v>
      </c>
      <c r="AH89">
        <f t="shared" si="124"/>
        <v>314.20999999999998</v>
      </c>
      <c r="AI89">
        <f t="shared" si="125"/>
        <v>311.82</v>
      </c>
      <c r="AJ89">
        <f t="shared" si="126"/>
        <v>311.82</v>
      </c>
      <c r="AK89">
        <f t="shared" si="127"/>
        <v>312.32</v>
      </c>
      <c r="AL89">
        <f t="shared" si="128"/>
        <v>299.2</v>
      </c>
      <c r="AM89">
        <f t="shared" si="129"/>
        <v>308.32</v>
      </c>
      <c r="AN89">
        <f t="shared" si="130"/>
        <v>316.31</v>
      </c>
      <c r="AO89">
        <f t="shared" si="131"/>
        <v>321.62</v>
      </c>
      <c r="AP89">
        <f t="shared" si="132"/>
        <v>313.04000000000002</v>
      </c>
      <c r="AQ89">
        <f t="shared" si="133"/>
        <v>326.31</v>
      </c>
      <c r="AR89">
        <f t="shared" si="134"/>
        <v>328.64</v>
      </c>
      <c r="AS89">
        <f t="shared" si="135"/>
        <v>316.51</v>
      </c>
      <c r="AU89" t="str">
        <f t="shared" si="159"/>
        <v>URI</v>
      </c>
      <c r="AV89">
        <f t="shared" si="136"/>
        <v>1.1175509942681328E-4</v>
      </c>
      <c r="AW89">
        <f t="shared" si="137"/>
        <v>2.4099056305022529E-4</v>
      </c>
      <c r="AX89">
        <f t="shared" si="138"/>
        <v>3.3396208911840226E-4</v>
      </c>
      <c r="AY89">
        <f t="shared" si="139"/>
        <v>-2.5464556090846498E-4</v>
      </c>
      <c r="AZ89">
        <f t="shared" si="140"/>
        <v>-3.9210267747482133E-4</v>
      </c>
      <c r="BA89">
        <f t="shared" si="141"/>
        <v>1.0865744143682687E-5</v>
      </c>
      <c r="BB89">
        <f t="shared" si="142"/>
        <v>3.0710295291300893E-4</v>
      </c>
      <c r="BC89">
        <f t="shared" si="143"/>
        <v>6.9687490321181903E-5</v>
      </c>
      <c r="BD89">
        <f t="shared" si="144"/>
        <v>-3.355684055118118E-4</v>
      </c>
      <c r="BE89">
        <f t="shared" si="145"/>
        <v>-7.6063779001304442E-5</v>
      </c>
      <c r="BF89">
        <f t="shared" si="146"/>
        <v>0</v>
      </c>
      <c r="BG89">
        <f t="shared" si="147"/>
        <v>1.6034891924828427E-5</v>
      </c>
      <c r="BH89">
        <f t="shared" si="148"/>
        <v>-4.2008196721311488E-4</v>
      </c>
      <c r="BI89">
        <f t="shared" si="149"/>
        <v>3.0481283422459908E-4</v>
      </c>
      <c r="BJ89">
        <f t="shared" si="150"/>
        <v>2.5914634146341497E-4</v>
      </c>
      <c r="BK89">
        <f t="shared" si="151"/>
        <v>1.6787328886219222E-4</v>
      </c>
      <c r="BL89">
        <f t="shared" si="152"/>
        <v>-2.6677445432497933E-4</v>
      </c>
      <c r="BM89">
        <f t="shared" si="153"/>
        <v>4.2390748786097564E-4</v>
      </c>
      <c r="BN89">
        <f t="shared" si="154"/>
        <v>7.1404492660353169E-5</v>
      </c>
      <c r="BO89">
        <f t="shared" si="155"/>
        <v>-3.6909688412852958E-4</v>
      </c>
      <c r="BQ89" t="s">
        <v>87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160"/>
        <v>1.351308079029098E-2</v>
      </c>
      <c r="BZ89">
        <f t="shared" si="161"/>
        <v>75</v>
      </c>
      <c r="CA89">
        <f t="shared" si="162"/>
        <v>4</v>
      </c>
      <c r="CB89">
        <f t="shared" si="163"/>
        <v>0.12000000000000002</v>
      </c>
      <c r="CC89">
        <f t="shared" si="164"/>
        <v>0</v>
      </c>
      <c r="CD89">
        <f t="shared" si="165"/>
        <v>0</v>
      </c>
      <c r="CE89">
        <f t="shared" si="166"/>
        <v>0</v>
      </c>
      <c r="CF89">
        <f t="shared" si="167"/>
        <v>1</v>
      </c>
      <c r="CG89">
        <f t="shared" si="168"/>
        <v>0</v>
      </c>
      <c r="CI89">
        <f t="shared" si="169"/>
        <v>0</v>
      </c>
      <c r="CJ89">
        <f t="shared" si="170"/>
        <v>0</v>
      </c>
      <c r="CK89">
        <f t="shared" si="170"/>
        <v>0</v>
      </c>
      <c r="CL89">
        <f t="shared" si="170"/>
        <v>1</v>
      </c>
      <c r="CM89">
        <f t="shared" si="170"/>
        <v>1</v>
      </c>
      <c r="CN89">
        <f t="shared" si="156"/>
        <v>0.2</v>
      </c>
      <c r="CO89">
        <f t="shared" si="157"/>
        <v>0.4</v>
      </c>
      <c r="CP89">
        <f t="shared" si="157"/>
        <v>0.60000000000000009</v>
      </c>
      <c r="CQ89">
        <f t="shared" si="157"/>
        <v>0.8</v>
      </c>
      <c r="CR89">
        <f t="shared" si="157"/>
        <v>1</v>
      </c>
    </row>
    <row r="90" spans="1:96" x14ac:dyDescent="0.25">
      <c r="A90" t="s">
        <v>88</v>
      </c>
      <c r="B90">
        <f>VLOOKUP(CONCATENATE($A90,"_",B$4),assets_m6!$A:$D,4,FALSE)</f>
        <v>228.01900000000001</v>
      </c>
      <c r="C90">
        <f>VLOOKUP(CONCATENATE($A90,"_",C$4),assets_m6!$A:$D,4,FALSE)</f>
        <v>226.791</v>
      </c>
      <c r="D90">
        <f>VLOOKUP(CONCATENATE($A90,"_",D$4),assets_m6!$A:$D,4,FALSE)</f>
        <v>227.57</v>
      </c>
      <c r="E90">
        <f>VLOOKUP(CONCATENATE($A90,"_",E$4),assets_m6!$A:$D,4,FALSE)</f>
        <v>230.495</v>
      </c>
      <c r="F90">
        <f>VLOOKUP(CONCATENATE($A90,"_",F$4),assets_m6!$A:$D,4,FALSE)</f>
        <v>225.59</v>
      </c>
      <c r="G90">
        <f>VLOOKUP(CONCATENATE($A90,"_",G$4),assets_m6!$A:$D,4,FALSE)</f>
        <v>224.69</v>
      </c>
      <c r="H90">
        <f>VLOOKUP(CONCATENATE($A90,"_",H$4),assets_m6!$A:$D,4,FALSE)</f>
        <v>225.34</v>
      </c>
      <c r="I90">
        <f>VLOOKUP(CONCATENATE($A90,"_",I$4),assets_m6!$A:$D,4,FALSE)</f>
        <v>227.82</v>
      </c>
      <c r="J90">
        <f>VLOOKUP(CONCATENATE($A90,"_",J$4),assets_m6!$A:$D,4,FALSE)</f>
        <v>228.82</v>
      </c>
      <c r="K90">
        <f>VLOOKUP(CONCATENATE($A90,"_",K$4),assets_m6!$A:$D,4,FALSE)</f>
        <v>224.61</v>
      </c>
      <c r="L90">
        <f>VLOOKUP(CONCATENATE($A90,"_",L$4),assets_m6!$A:$D,4,FALSE)</f>
        <v>222.69</v>
      </c>
      <c r="M90" t="e">
        <f>VLOOKUP(CONCATENATE($A90,"_",M$4),assets_m6!$A:$D,4,FALSE)</f>
        <v>#N/A</v>
      </c>
      <c r="N90">
        <f>VLOOKUP(CONCATENATE($A90,"_",N$4),assets_m6!$A:$D,4,FALSE)</f>
        <v>221.32</v>
      </c>
      <c r="O90">
        <f>VLOOKUP(CONCATENATE($A90,"_",O$4),assets_m6!$A:$D,4,FALSE)</f>
        <v>215.95</v>
      </c>
      <c r="P90">
        <f>VLOOKUP(CONCATENATE($A90,"_",P$4),assets_m6!$A:$D,4,FALSE)</f>
        <v>217.3</v>
      </c>
      <c r="Q90">
        <f>VLOOKUP(CONCATENATE($A90,"_",Q$4),assets_m6!$A:$D,4,FALSE)</f>
        <v>219.27</v>
      </c>
      <c r="R90">
        <f>VLOOKUP(CONCATENATE($A90,"_",R$4),assets_m6!$A:$D,4,FALSE)</f>
        <v>216.12</v>
      </c>
      <c r="S90">
        <f>VLOOKUP(CONCATENATE($A90,"_",S$4),assets_m6!$A:$D,4,FALSE)</f>
        <v>208.97</v>
      </c>
      <c r="T90">
        <f>VLOOKUP(CONCATENATE($A90,"_",T$4),assets_m6!$A:$D,4,FALSE)</f>
        <v>208.48</v>
      </c>
      <c r="U90">
        <f>VLOOKUP(CONCATENATE($A90,"_",U$4),assets_m6!$A:$D,4,FALSE)</f>
        <v>207.23</v>
      </c>
      <c r="V90">
        <f>VLOOKUP(CONCATENATE($A90,"_",V$4),assets_m6!$A:$D,4,FALSE)</f>
        <v>200.29</v>
      </c>
      <c r="X90" t="str">
        <f t="shared" si="158"/>
        <v>V</v>
      </c>
      <c r="Y90">
        <f t="shared" si="115"/>
        <v>228.01900000000001</v>
      </c>
      <c r="Z90">
        <f t="shared" si="116"/>
        <v>226.791</v>
      </c>
      <c r="AA90">
        <f t="shared" si="117"/>
        <v>227.57</v>
      </c>
      <c r="AB90">
        <f t="shared" si="118"/>
        <v>230.495</v>
      </c>
      <c r="AC90">
        <f t="shared" si="119"/>
        <v>225.59</v>
      </c>
      <c r="AD90">
        <f t="shared" si="120"/>
        <v>224.69</v>
      </c>
      <c r="AE90">
        <f t="shared" si="121"/>
        <v>225.34</v>
      </c>
      <c r="AF90">
        <f t="shared" si="122"/>
        <v>227.82</v>
      </c>
      <c r="AG90">
        <f t="shared" si="123"/>
        <v>228.82</v>
      </c>
      <c r="AH90">
        <f t="shared" si="124"/>
        <v>224.61</v>
      </c>
      <c r="AI90">
        <f t="shared" si="125"/>
        <v>222.69</v>
      </c>
      <c r="AJ90">
        <f t="shared" si="126"/>
        <v>222.69</v>
      </c>
      <c r="AK90">
        <f t="shared" si="127"/>
        <v>221.32</v>
      </c>
      <c r="AL90">
        <f t="shared" si="128"/>
        <v>215.95</v>
      </c>
      <c r="AM90">
        <f t="shared" si="129"/>
        <v>217.3</v>
      </c>
      <c r="AN90">
        <f t="shared" si="130"/>
        <v>219.27</v>
      </c>
      <c r="AO90">
        <f t="shared" si="131"/>
        <v>216.12</v>
      </c>
      <c r="AP90">
        <f t="shared" si="132"/>
        <v>208.97</v>
      </c>
      <c r="AQ90">
        <f t="shared" si="133"/>
        <v>208.48</v>
      </c>
      <c r="AR90">
        <f t="shared" si="134"/>
        <v>207.23</v>
      </c>
      <c r="AS90">
        <f t="shared" si="135"/>
        <v>200.29</v>
      </c>
      <c r="AU90" t="str">
        <f t="shared" si="159"/>
        <v>V</v>
      </c>
      <c r="AV90">
        <f t="shared" si="136"/>
        <v>-5.3855161192708004E-5</v>
      </c>
      <c r="AW90">
        <f t="shared" si="137"/>
        <v>3.4348805728622226E-5</v>
      </c>
      <c r="AX90">
        <f t="shared" si="138"/>
        <v>1.2853188030056736E-4</v>
      </c>
      <c r="AY90">
        <f t="shared" si="139"/>
        <v>-2.128028807566325E-4</v>
      </c>
      <c r="AZ90">
        <f t="shared" si="140"/>
        <v>-3.9895385433751745E-5</v>
      </c>
      <c r="BA90">
        <f t="shared" si="141"/>
        <v>2.8928746272642561E-5</v>
      </c>
      <c r="BB90">
        <f t="shared" si="142"/>
        <v>1.1005591550545797E-4</v>
      </c>
      <c r="BC90">
        <f t="shared" si="143"/>
        <v>4.3894302519532967E-5</v>
      </c>
      <c r="BD90">
        <f t="shared" si="144"/>
        <v>-1.8398741368761383E-4</v>
      </c>
      <c r="BE90">
        <f t="shared" si="145"/>
        <v>-8.5481501268866737E-5</v>
      </c>
      <c r="BF90">
        <f t="shared" si="146"/>
        <v>0</v>
      </c>
      <c r="BG90">
        <f t="shared" si="147"/>
        <v>-6.1520499348870827E-5</v>
      </c>
      <c r="BH90">
        <f t="shared" si="148"/>
        <v>-2.4263509849990986E-4</v>
      </c>
      <c r="BI90">
        <f t="shared" si="149"/>
        <v>6.2514470942348817E-5</v>
      </c>
      <c r="BJ90">
        <f t="shared" si="150"/>
        <v>9.0658076392084619E-5</v>
      </c>
      <c r="BK90">
        <f t="shared" si="151"/>
        <v>-1.4365850321521436E-4</v>
      </c>
      <c r="BL90">
        <f t="shared" si="152"/>
        <v>-3.30834721451046E-4</v>
      </c>
      <c r="BM90">
        <f t="shared" si="153"/>
        <v>-2.3448341867254106E-5</v>
      </c>
      <c r="BN90">
        <f t="shared" si="154"/>
        <v>-5.9957789716039912E-5</v>
      </c>
      <c r="BO90">
        <f t="shared" si="155"/>
        <v>-3.34893596486995E-4</v>
      </c>
      <c r="BQ90" t="s">
        <v>88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160"/>
        <v>-0.12160828702871257</v>
      </c>
      <c r="BZ90">
        <f t="shared" si="161"/>
        <v>7</v>
      </c>
      <c r="CA90">
        <f t="shared" si="162"/>
        <v>1</v>
      </c>
      <c r="CB90">
        <f t="shared" si="163"/>
        <v>0.24</v>
      </c>
      <c r="CC90">
        <f t="shared" si="164"/>
        <v>1</v>
      </c>
      <c r="CD90">
        <f t="shared" si="165"/>
        <v>0</v>
      </c>
      <c r="CE90">
        <f t="shared" si="166"/>
        <v>0</v>
      </c>
      <c r="CF90">
        <f t="shared" si="167"/>
        <v>0</v>
      </c>
      <c r="CG90">
        <f t="shared" si="168"/>
        <v>0</v>
      </c>
      <c r="CI90">
        <f t="shared" si="169"/>
        <v>1</v>
      </c>
      <c r="CJ90">
        <f t="shared" si="170"/>
        <v>1</v>
      </c>
      <c r="CK90">
        <f t="shared" si="170"/>
        <v>1</v>
      </c>
      <c r="CL90">
        <f t="shared" si="170"/>
        <v>1</v>
      </c>
      <c r="CM90">
        <f t="shared" si="170"/>
        <v>1</v>
      </c>
      <c r="CN90">
        <f t="shared" si="156"/>
        <v>0.2</v>
      </c>
      <c r="CO90">
        <f t="shared" si="157"/>
        <v>0.4</v>
      </c>
      <c r="CP90">
        <f t="shared" si="157"/>
        <v>0.60000000000000009</v>
      </c>
      <c r="CQ90">
        <f t="shared" si="157"/>
        <v>0.8</v>
      </c>
      <c r="CR90">
        <f t="shared" si="157"/>
        <v>1</v>
      </c>
    </row>
    <row r="91" spans="1:96" x14ac:dyDescent="0.25">
      <c r="A91" t="s">
        <v>89</v>
      </c>
      <c r="B91">
        <f>VLOOKUP(CONCATENATE($A91,"_",B$4),assets_m6!$A:$D,4,FALSE)</f>
        <v>197.75</v>
      </c>
      <c r="C91">
        <f>VLOOKUP(CONCATENATE($A91,"_",C$4),assets_m6!$A:$D,4,FALSE)</f>
        <v>197.03</v>
      </c>
      <c r="D91">
        <f>VLOOKUP(CONCATENATE($A91,"_",D$4),assets_m6!$A:$D,4,FALSE)</f>
        <v>198.19</v>
      </c>
      <c r="E91">
        <f>VLOOKUP(CONCATENATE($A91,"_",E$4),assets_m6!$A:$D,4,FALSE)</f>
        <v>199.06</v>
      </c>
      <c r="F91">
        <f>VLOOKUP(CONCATENATE($A91,"_",F$4),assets_m6!$A:$D,4,FALSE)</f>
        <v>194.69</v>
      </c>
      <c r="G91">
        <f>VLOOKUP(CONCATENATE($A91,"_",G$4),assets_m6!$A:$D,4,FALSE)</f>
        <v>192.91</v>
      </c>
      <c r="H91">
        <f>VLOOKUP(CONCATENATE($A91,"_",H$4),assets_m6!$A:$D,4,FALSE)</f>
        <v>191.81</v>
      </c>
      <c r="I91">
        <f>VLOOKUP(CONCATENATE($A91,"_",I$4),assets_m6!$A:$D,4,FALSE)</f>
        <v>194.27</v>
      </c>
      <c r="J91">
        <f>VLOOKUP(CONCATENATE($A91,"_",J$4),assets_m6!$A:$D,4,FALSE)</f>
        <v>194.07</v>
      </c>
      <c r="K91">
        <f>VLOOKUP(CONCATENATE($A91,"_",K$4),assets_m6!$A:$D,4,FALSE)</f>
        <v>190.3</v>
      </c>
      <c r="L91">
        <f>VLOOKUP(CONCATENATE($A91,"_",L$4),assets_m6!$A:$D,4,FALSE)</f>
        <v>189.3</v>
      </c>
      <c r="M91" t="e">
        <f>VLOOKUP(CONCATENATE($A91,"_",M$4),assets_m6!$A:$D,4,FALSE)</f>
        <v>#N/A</v>
      </c>
      <c r="N91">
        <f>VLOOKUP(CONCATENATE($A91,"_",N$4),assets_m6!$A:$D,4,FALSE)</f>
        <v>186.44</v>
      </c>
      <c r="O91">
        <f>VLOOKUP(CONCATENATE($A91,"_",O$4),assets_m6!$A:$D,4,FALSE)</f>
        <v>177.62</v>
      </c>
      <c r="P91">
        <f>VLOOKUP(CONCATENATE($A91,"_",P$4),assets_m6!$A:$D,4,FALSE)</f>
        <v>179.22</v>
      </c>
      <c r="Q91">
        <f>VLOOKUP(CONCATENATE($A91,"_",Q$4),assets_m6!$A:$D,4,FALSE)</f>
        <v>179.54</v>
      </c>
      <c r="R91">
        <f>VLOOKUP(CONCATENATE($A91,"_",R$4),assets_m6!$A:$D,4,FALSE)</f>
        <v>177.34</v>
      </c>
      <c r="S91">
        <f>VLOOKUP(CONCATENATE($A91,"_",S$4),assets_m6!$A:$D,4,FALSE)</f>
        <v>179.36</v>
      </c>
      <c r="T91">
        <f>VLOOKUP(CONCATENATE($A91,"_",T$4),assets_m6!$A:$D,4,FALSE)</f>
        <v>181.73</v>
      </c>
      <c r="U91">
        <f>VLOOKUP(CONCATENATE($A91,"_",U$4),assets_m6!$A:$D,4,FALSE)</f>
        <v>182.68</v>
      </c>
      <c r="V91">
        <f>VLOOKUP(CONCATENATE($A91,"_",V$4),assets_m6!$A:$D,4,FALSE)</f>
        <v>187.7</v>
      </c>
      <c r="X91" t="str">
        <f t="shared" si="158"/>
        <v>VRSK</v>
      </c>
      <c r="Y91">
        <f t="shared" si="115"/>
        <v>197.75</v>
      </c>
      <c r="Z91">
        <f t="shared" si="116"/>
        <v>197.03</v>
      </c>
      <c r="AA91">
        <f t="shared" si="117"/>
        <v>198.19</v>
      </c>
      <c r="AB91">
        <f t="shared" si="118"/>
        <v>199.06</v>
      </c>
      <c r="AC91">
        <f t="shared" si="119"/>
        <v>194.69</v>
      </c>
      <c r="AD91">
        <f t="shared" si="120"/>
        <v>192.91</v>
      </c>
      <c r="AE91">
        <f t="shared" si="121"/>
        <v>191.81</v>
      </c>
      <c r="AF91">
        <f t="shared" si="122"/>
        <v>194.27</v>
      </c>
      <c r="AG91">
        <f t="shared" si="123"/>
        <v>194.07</v>
      </c>
      <c r="AH91">
        <f t="shared" si="124"/>
        <v>190.3</v>
      </c>
      <c r="AI91">
        <f t="shared" si="125"/>
        <v>189.3</v>
      </c>
      <c r="AJ91">
        <f t="shared" si="126"/>
        <v>189.3</v>
      </c>
      <c r="AK91">
        <f t="shared" si="127"/>
        <v>186.44</v>
      </c>
      <c r="AL91">
        <f t="shared" si="128"/>
        <v>177.62</v>
      </c>
      <c r="AM91">
        <f t="shared" si="129"/>
        <v>179.22</v>
      </c>
      <c r="AN91">
        <f t="shared" si="130"/>
        <v>179.54</v>
      </c>
      <c r="AO91">
        <f t="shared" si="131"/>
        <v>177.34</v>
      </c>
      <c r="AP91">
        <f t="shared" si="132"/>
        <v>179.36</v>
      </c>
      <c r="AQ91">
        <f t="shared" si="133"/>
        <v>181.73</v>
      </c>
      <c r="AR91">
        <f t="shared" si="134"/>
        <v>182.68</v>
      </c>
      <c r="AS91">
        <f t="shared" si="135"/>
        <v>187.7</v>
      </c>
      <c r="AU91" t="str">
        <f t="shared" si="159"/>
        <v>VRSK</v>
      </c>
      <c r="AV91">
        <f t="shared" si="136"/>
        <v>-3.6409608091023963E-5</v>
      </c>
      <c r="AW91">
        <f t="shared" si="137"/>
        <v>5.8874283104095653E-5</v>
      </c>
      <c r="AX91">
        <f t="shared" si="138"/>
        <v>4.3897270296180664E-5</v>
      </c>
      <c r="AY91">
        <f t="shared" si="139"/>
        <v>-2.1953179945745024E-4</v>
      </c>
      <c r="AZ91">
        <f t="shared" si="140"/>
        <v>-9.1427397400996514E-5</v>
      </c>
      <c r="BA91">
        <f t="shared" si="141"/>
        <v>-5.7021408947177149E-5</v>
      </c>
      <c r="BB91">
        <f t="shared" si="142"/>
        <v>1.2825191595850101E-4</v>
      </c>
      <c r="BC91">
        <f t="shared" si="143"/>
        <v>-1.0294950326865549E-5</v>
      </c>
      <c r="BD91">
        <f t="shared" si="144"/>
        <v>-1.9425980316380593E-4</v>
      </c>
      <c r="BE91">
        <f t="shared" si="145"/>
        <v>-5.2548607461902258E-5</v>
      </c>
      <c r="BF91">
        <f t="shared" si="146"/>
        <v>0</v>
      </c>
      <c r="BG91">
        <f t="shared" si="147"/>
        <v>-1.5108293713682057E-4</v>
      </c>
      <c r="BH91">
        <f t="shared" si="148"/>
        <v>-4.7307444754344526E-4</v>
      </c>
      <c r="BI91">
        <f t="shared" si="149"/>
        <v>9.0079945952032121E-5</v>
      </c>
      <c r="BJ91">
        <f t="shared" si="150"/>
        <v>1.7855150094855105E-5</v>
      </c>
      <c r="BK91">
        <f t="shared" si="151"/>
        <v>-1.2253536816308282E-4</v>
      </c>
      <c r="BL91">
        <f t="shared" si="152"/>
        <v>1.139054922747271E-4</v>
      </c>
      <c r="BM91">
        <f t="shared" si="153"/>
        <v>1.3213648528099777E-4</v>
      </c>
      <c r="BN91">
        <f t="shared" si="154"/>
        <v>5.2275353546470986E-5</v>
      </c>
      <c r="BO91">
        <f t="shared" si="155"/>
        <v>2.7479746003941218E-4</v>
      </c>
      <c r="BQ91" t="s">
        <v>89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160"/>
        <v>-5.0821744627054417E-2</v>
      </c>
      <c r="BZ91">
        <f t="shared" si="161"/>
        <v>38</v>
      </c>
      <c r="CA91">
        <f t="shared" si="162"/>
        <v>2</v>
      </c>
      <c r="CB91">
        <f t="shared" si="163"/>
        <v>0.11999999999999997</v>
      </c>
      <c r="CC91">
        <f t="shared" si="164"/>
        <v>0</v>
      </c>
      <c r="CD91">
        <f t="shared" si="165"/>
        <v>1</v>
      </c>
      <c r="CE91">
        <f t="shared" si="166"/>
        <v>0</v>
      </c>
      <c r="CF91">
        <f t="shared" si="167"/>
        <v>0</v>
      </c>
      <c r="CG91">
        <f t="shared" si="168"/>
        <v>0</v>
      </c>
      <c r="CI91">
        <f t="shared" si="169"/>
        <v>0</v>
      </c>
      <c r="CJ91">
        <f t="shared" si="170"/>
        <v>1</v>
      </c>
      <c r="CK91">
        <f t="shared" si="170"/>
        <v>1</v>
      </c>
      <c r="CL91">
        <f t="shared" si="170"/>
        <v>1</v>
      </c>
      <c r="CM91">
        <f t="shared" si="170"/>
        <v>1</v>
      </c>
      <c r="CN91">
        <f t="shared" si="156"/>
        <v>0.2</v>
      </c>
      <c r="CO91">
        <f t="shared" si="157"/>
        <v>0.4</v>
      </c>
      <c r="CP91">
        <f t="shared" si="157"/>
        <v>0.60000000000000009</v>
      </c>
      <c r="CQ91">
        <f t="shared" si="157"/>
        <v>0.8</v>
      </c>
      <c r="CR91">
        <f t="shared" si="157"/>
        <v>1</v>
      </c>
    </row>
    <row r="92" spans="1:96" x14ac:dyDescent="0.25">
      <c r="A92" t="s">
        <v>90</v>
      </c>
      <c r="B92">
        <f>VLOOKUP(CONCATENATE($A92,"_",B$4),assets_m6!$A:$D,4,FALSE)</f>
        <v>21</v>
      </c>
      <c r="C92">
        <f>VLOOKUP(CONCATENATE($A92,"_",C$4),assets_m6!$A:$D,4,FALSE)</f>
        <v>20.420000000000002</v>
      </c>
      <c r="D92">
        <f>VLOOKUP(CONCATENATE($A92,"_",D$4),assets_m6!$A:$D,4,FALSE)</f>
        <v>19.5</v>
      </c>
      <c r="E92">
        <f>VLOOKUP(CONCATENATE($A92,"_",E$4),assets_m6!$A:$D,4,FALSE)</f>
        <v>18.71</v>
      </c>
      <c r="F92">
        <f>VLOOKUP(CONCATENATE($A92,"_",F$4),assets_m6!$A:$D,4,FALSE)</f>
        <v>20.46</v>
      </c>
      <c r="G92">
        <f>VLOOKUP(CONCATENATE($A92,"_",G$4),assets_m6!$A:$D,4,FALSE)</f>
        <v>23.24</v>
      </c>
      <c r="H92">
        <f>VLOOKUP(CONCATENATE($A92,"_",H$4),assets_m6!$A:$D,4,FALSE)</f>
        <v>23.31</v>
      </c>
      <c r="I92">
        <f>VLOOKUP(CONCATENATE($A92,"_",I$4),assets_m6!$A:$D,4,FALSE)</f>
        <v>21.39</v>
      </c>
      <c r="J92">
        <f>VLOOKUP(CONCATENATE($A92,"_",J$4),assets_m6!$A:$D,4,FALSE)</f>
        <v>20.53</v>
      </c>
      <c r="K92">
        <f>VLOOKUP(CONCATENATE($A92,"_",K$4),assets_m6!$A:$D,4,FALSE)</f>
        <v>22.96</v>
      </c>
      <c r="L92">
        <f>VLOOKUP(CONCATENATE($A92,"_",L$4),assets_m6!$A:$D,4,FALSE)</f>
        <v>23.45</v>
      </c>
      <c r="M92" t="e">
        <f>VLOOKUP(CONCATENATE($A92,"_",M$4),assets_m6!$A:$D,4,FALSE)</f>
        <v>#N/A</v>
      </c>
      <c r="N92">
        <f>VLOOKUP(CONCATENATE($A92,"_",N$4),assets_m6!$A:$D,4,FALSE)</f>
        <v>23.36</v>
      </c>
      <c r="O92">
        <f>VLOOKUP(CONCATENATE($A92,"_",O$4),assets_m6!$A:$D,4,FALSE)</f>
        <v>24.7</v>
      </c>
      <c r="P92">
        <f>VLOOKUP(CONCATENATE($A92,"_",P$4),assets_m6!$A:$D,4,FALSE)</f>
        <v>23.925000000000001</v>
      </c>
      <c r="Q92">
        <f>VLOOKUP(CONCATENATE($A92,"_",Q$4),assets_m6!$A:$D,4,FALSE)</f>
        <v>22.95</v>
      </c>
      <c r="R92">
        <f>VLOOKUP(CONCATENATE($A92,"_",R$4),assets_m6!$A:$D,4,FALSE)</f>
        <v>24</v>
      </c>
      <c r="S92">
        <f>VLOOKUP(CONCATENATE($A92,"_",S$4),assets_m6!$A:$D,4,FALSE)</f>
        <v>26.67</v>
      </c>
      <c r="T92">
        <f>VLOOKUP(CONCATENATE($A92,"_",T$4),assets_m6!$A:$D,4,FALSE)</f>
        <v>24.96</v>
      </c>
      <c r="U92">
        <f>VLOOKUP(CONCATENATE($A92,"_",U$4),assets_m6!$A:$D,4,FALSE)</f>
        <v>25.11</v>
      </c>
      <c r="V92">
        <f>VLOOKUP(CONCATENATE($A92,"_",V$4),assets_m6!$A:$D,4,FALSE)</f>
        <v>26.2</v>
      </c>
      <c r="X92" t="str">
        <f t="shared" si="158"/>
        <v>VXX</v>
      </c>
      <c r="Y92">
        <f t="shared" si="115"/>
        <v>21</v>
      </c>
      <c r="Z92">
        <f t="shared" si="116"/>
        <v>20.420000000000002</v>
      </c>
      <c r="AA92">
        <f t="shared" si="117"/>
        <v>19.5</v>
      </c>
      <c r="AB92">
        <f t="shared" si="118"/>
        <v>18.71</v>
      </c>
      <c r="AC92">
        <f t="shared" si="119"/>
        <v>20.46</v>
      </c>
      <c r="AD92">
        <f t="shared" si="120"/>
        <v>23.24</v>
      </c>
      <c r="AE92">
        <f t="shared" si="121"/>
        <v>23.31</v>
      </c>
      <c r="AF92">
        <f t="shared" si="122"/>
        <v>21.39</v>
      </c>
      <c r="AG92">
        <f t="shared" si="123"/>
        <v>20.53</v>
      </c>
      <c r="AH92">
        <f t="shared" si="124"/>
        <v>22.96</v>
      </c>
      <c r="AI92">
        <f t="shared" si="125"/>
        <v>23.45</v>
      </c>
      <c r="AJ92">
        <f t="shared" si="126"/>
        <v>23.45</v>
      </c>
      <c r="AK92">
        <f t="shared" si="127"/>
        <v>23.36</v>
      </c>
      <c r="AL92">
        <f t="shared" si="128"/>
        <v>24.7</v>
      </c>
      <c r="AM92">
        <f t="shared" si="129"/>
        <v>23.925000000000001</v>
      </c>
      <c r="AN92">
        <f t="shared" si="130"/>
        <v>22.95</v>
      </c>
      <c r="AO92">
        <f t="shared" si="131"/>
        <v>24</v>
      </c>
      <c r="AP92">
        <f t="shared" si="132"/>
        <v>26.67</v>
      </c>
      <c r="AQ92">
        <f t="shared" si="133"/>
        <v>24.96</v>
      </c>
      <c r="AR92">
        <f t="shared" si="134"/>
        <v>25.11</v>
      </c>
      <c r="AS92">
        <f t="shared" si="135"/>
        <v>26.2</v>
      </c>
      <c r="AU92" t="str">
        <f t="shared" si="159"/>
        <v>VXX</v>
      </c>
      <c r="AV92">
        <f t="shared" si="136"/>
        <v>-2.7619047619047539E-4</v>
      </c>
      <c r="AW92">
        <f t="shared" si="137"/>
        <v>-4.5053868756121532E-4</v>
      </c>
      <c r="AX92">
        <f t="shared" si="138"/>
        <v>-4.0512820512820472E-4</v>
      </c>
      <c r="AY92">
        <f t="shared" si="139"/>
        <v>9.3532870122928918E-4</v>
      </c>
      <c r="AZ92">
        <f t="shared" si="140"/>
        <v>1.3587487781036157E-3</v>
      </c>
      <c r="BA92">
        <f t="shared" si="141"/>
        <v>3.0120481927710967E-5</v>
      </c>
      <c r="BB92">
        <f t="shared" si="142"/>
        <v>-8.236808236808229E-4</v>
      </c>
      <c r="BC92">
        <f t="shared" si="143"/>
        <v>-4.0205703599812971E-4</v>
      </c>
      <c r="BD92">
        <f t="shared" si="144"/>
        <v>1.1836337067705795E-3</v>
      </c>
      <c r="BE92">
        <f t="shared" si="145"/>
        <v>2.1341463414634076E-4</v>
      </c>
      <c r="BF92">
        <f t="shared" si="146"/>
        <v>0</v>
      </c>
      <c r="BG92">
        <f t="shared" si="147"/>
        <v>-3.8379530916844288E-5</v>
      </c>
      <c r="BH92">
        <f t="shared" si="148"/>
        <v>5.7363013698630131E-4</v>
      </c>
      <c r="BI92">
        <f t="shared" si="149"/>
        <v>-3.1376518218623428E-4</v>
      </c>
      <c r="BJ92">
        <f t="shared" si="150"/>
        <v>-4.0752351097178742E-4</v>
      </c>
      <c r="BK92">
        <f t="shared" si="151"/>
        <v>4.5751633986928142E-4</v>
      </c>
      <c r="BL92">
        <f t="shared" si="152"/>
        <v>1.1125000000000009E-3</v>
      </c>
      <c r="BM92">
        <f t="shared" si="153"/>
        <v>-6.4116985376827919E-4</v>
      </c>
      <c r="BN92">
        <f t="shared" si="154"/>
        <v>6.0096153846153274E-5</v>
      </c>
      <c r="BO92">
        <f t="shared" si="155"/>
        <v>4.3409000398247704E-4</v>
      </c>
      <c r="BQ92" t="s">
        <v>90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160"/>
        <v>0.24761904761904757</v>
      </c>
      <c r="BZ92">
        <f t="shared" si="161"/>
        <v>99</v>
      </c>
      <c r="CA92">
        <f t="shared" si="162"/>
        <v>5</v>
      </c>
      <c r="CB92">
        <f t="shared" si="163"/>
        <v>0.24000000000000005</v>
      </c>
      <c r="CC92">
        <f t="shared" si="164"/>
        <v>0</v>
      </c>
      <c r="CD92">
        <f t="shared" si="165"/>
        <v>0</v>
      </c>
      <c r="CE92">
        <f t="shared" si="166"/>
        <v>0</v>
      </c>
      <c r="CF92">
        <f t="shared" si="167"/>
        <v>0</v>
      </c>
      <c r="CG92">
        <f t="shared" si="168"/>
        <v>1</v>
      </c>
      <c r="CI92">
        <f t="shared" si="169"/>
        <v>0</v>
      </c>
      <c r="CJ92">
        <f t="shared" si="170"/>
        <v>0</v>
      </c>
      <c r="CK92">
        <f t="shared" si="170"/>
        <v>0</v>
      </c>
      <c r="CL92">
        <f t="shared" si="170"/>
        <v>0</v>
      </c>
      <c r="CM92">
        <f t="shared" si="170"/>
        <v>1</v>
      </c>
      <c r="CN92">
        <f t="shared" si="156"/>
        <v>0.2</v>
      </c>
      <c r="CO92">
        <f t="shared" si="157"/>
        <v>0.4</v>
      </c>
      <c r="CP92">
        <f t="shared" si="157"/>
        <v>0.60000000000000009</v>
      </c>
      <c r="CQ92">
        <f t="shared" si="157"/>
        <v>0.8</v>
      </c>
      <c r="CR92">
        <f t="shared" si="157"/>
        <v>1</v>
      </c>
    </row>
    <row r="93" spans="1:96" x14ac:dyDescent="0.25">
      <c r="A93" t="s">
        <v>91</v>
      </c>
      <c r="B93">
        <f>VLOOKUP(CONCATENATE($A93,"_",B$4),assets_m6!$A:$D,4,FALSE)</f>
        <v>45.131</v>
      </c>
      <c r="C93">
        <f>VLOOKUP(CONCATENATE($A93,"_",C$4),assets_m6!$A:$D,4,FALSE)</f>
        <v>45.051000000000002</v>
      </c>
      <c r="D93">
        <f>VLOOKUP(CONCATENATE($A93,"_",D$4),assets_m6!$A:$D,4,FALSE)</f>
        <v>46.872</v>
      </c>
      <c r="E93">
        <f>VLOOKUP(CONCATENATE($A93,"_",E$4),assets_m6!$A:$D,4,FALSE)</f>
        <v>47.15</v>
      </c>
      <c r="F93">
        <f>VLOOKUP(CONCATENATE($A93,"_",F$4),assets_m6!$A:$D,4,FALSE)</f>
        <v>46.67</v>
      </c>
      <c r="G93">
        <f>VLOOKUP(CONCATENATE($A93,"_",G$4),assets_m6!$A:$D,4,FALSE)</f>
        <v>46.46</v>
      </c>
      <c r="H93">
        <f>VLOOKUP(CONCATENATE($A93,"_",H$4),assets_m6!$A:$D,4,FALSE)</f>
        <v>45.79</v>
      </c>
      <c r="I93">
        <f>VLOOKUP(CONCATENATE($A93,"_",I$4),assets_m6!$A:$D,4,FALSE)</f>
        <v>47.44</v>
      </c>
      <c r="J93">
        <f>VLOOKUP(CONCATENATE($A93,"_",J$4),assets_m6!$A:$D,4,FALSE)</f>
        <v>47.16</v>
      </c>
      <c r="K93">
        <f>VLOOKUP(CONCATENATE($A93,"_",K$4),assets_m6!$A:$D,4,FALSE)</f>
        <v>46.51</v>
      </c>
      <c r="L93">
        <f>VLOOKUP(CONCATENATE($A93,"_",L$4),assets_m6!$A:$D,4,FALSE)</f>
        <v>46.65</v>
      </c>
      <c r="M93" t="e">
        <f>VLOOKUP(CONCATENATE($A93,"_",M$4),assets_m6!$A:$D,4,FALSE)</f>
        <v>#N/A</v>
      </c>
      <c r="N93">
        <f>VLOOKUP(CONCATENATE($A93,"_",N$4),assets_m6!$A:$D,4,FALSE)</f>
        <v>46.47</v>
      </c>
      <c r="O93">
        <f>VLOOKUP(CONCATENATE($A93,"_",O$4),assets_m6!$A:$D,4,FALSE)</f>
        <v>45.02</v>
      </c>
      <c r="P93">
        <f>VLOOKUP(CONCATENATE($A93,"_",P$4),assets_m6!$A:$D,4,FALSE)</f>
        <v>44.51</v>
      </c>
      <c r="Q93">
        <f>VLOOKUP(CONCATENATE($A93,"_",Q$4),assets_m6!$A:$D,4,FALSE)</f>
        <v>46.24</v>
      </c>
      <c r="R93">
        <f>VLOOKUP(CONCATENATE($A93,"_",R$4),assets_m6!$A:$D,4,FALSE)</f>
        <v>45.27</v>
      </c>
      <c r="S93">
        <f>VLOOKUP(CONCATENATE($A93,"_",S$4),assets_m6!$A:$D,4,FALSE)</f>
        <v>43.39</v>
      </c>
      <c r="T93">
        <f>VLOOKUP(CONCATENATE($A93,"_",T$4),assets_m6!$A:$D,4,FALSE)</f>
        <v>43.98</v>
      </c>
      <c r="U93">
        <f>VLOOKUP(CONCATENATE($A93,"_",U$4),assets_m6!$A:$D,4,FALSE)</f>
        <v>44.33</v>
      </c>
      <c r="V93">
        <f>VLOOKUP(CONCATENATE($A93,"_",V$4),assets_m6!$A:$D,4,FALSE)</f>
        <v>43.71</v>
      </c>
      <c r="X93" t="str">
        <f t="shared" si="158"/>
        <v>WRK</v>
      </c>
      <c r="Y93">
        <f t="shared" si="115"/>
        <v>45.131</v>
      </c>
      <c r="Z93">
        <f t="shared" si="116"/>
        <v>45.051000000000002</v>
      </c>
      <c r="AA93">
        <f t="shared" si="117"/>
        <v>46.872</v>
      </c>
      <c r="AB93">
        <f t="shared" si="118"/>
        <v>47.15</v>
      </c>
      <c r="AC93">
        <f t="shared" si="119"/>
        <v>46.67</v>
      </c>
      <c r="AD93">
        <f t="shared" si="120"/>
        <v>46.46</v>
      </c>
      <c r="AE93">
        <f t="shared" si="121"/>
        <v>45.79</v>
      </c>
      <c r="AF93">
        <f t="shared" si="122"/>
        <v>47.44</v>
      </c>
      <c r="AG93">
        <f t="shared" si="123"/>
        <v>47.16</v>
      </c>
      <c r="AH93">
        <f t="shared" si="124"/>
        <v>46.51</v>
      </c>
      <c r="AI93">
        <f t="shared" si="125"/>
        <v>46.65</v>
      </c>
      <c r="AJ93">
        <f t="shared" si="126"/>
        <v>46.65</v>
      </c>
      <c r="AK93">
        <f t="shared" si="127"/>
        <v>46.47</v>
      </c>
      <c r="AL93">
        <f t="shared" si="128"/>
        <v>45.02</v>
      </c>
      <c r="AM93">
        <f t="shared" si="129"/>
        <v>44.51</v>
      </c>
      <c r="AN93">
        <f t="shared" si="130"/>
        <v>46.24</v>
      </c>
      <c r="AO93">
        <f t="shared" si="131"/>
        <v>45.27</v>
      </c>
      <c r="AP93">
        <f t="shared" si="132"/>
        <v>43.39</v>
      </c>
      <c r="AQ93">
        <f t="shared" si="133"/>
        <v>43.98</v>
      </c>
      <c r="AR93">
        <f t="shared" si="134"/>
        <v>44.33</v>
      </c>
      <c r="AS93">
        <f t="shared" si="135"/>
        <v>43.71</v>
      </c>
      <c r="AU93" t="str">
        <f t="shared" si="159"/>
        <v>WRK</v>
      </c>
      <c r="AV93">
        <f t="shared" si="136"/>
        <v>-1.7726174913030578E-5</v>
      </c>
      <c r="AW93">
        <f t="shared" si="137"/>
        <v>4.0420856362788794E-4</v>
      </c>
      <c r="AX93">
        <f t="shared" si="138"/>
        <v>5.9310462536268705E-5</v>
      </c>
      <c r="AY93">
        <f t="shared" si="139"/>
        <v>-1.0180275715800571E-4</v>
      </c>
      <c r="AZ93">
        <f t="shared" si="140"/>
        <v>-4.4996785943861337E-5</v>
      </c>
      <c r="BA93">
        <f t="shared" si="141"/>
        <v>-1.4421007318123153E-4</v>
      </c>
      <c r="BB93">
        <f t="shared" si="142"/>
        <v>3.603406857392441E-4</v>
      </c>
      <c r="BC93">
        <f t="shared" si="143"/>
        <v>-5.9021922428330763E-5</v>
      </c>
      <c r="BD93">
        <f t="shared" si="144"/>
        <v>-1.3782866836301922E-4</v>
      </c>
      <c r="BE93">
        <f t="shared" si="145"/>
        <v>3.0101053536873914E-5</v>
      </c>
      <c r="BF93">
        <f t="shared" si="146"/>
        <v>0</v>
      </c>
      <c r="BG93">
        <f t="shared" si="147"/>
        <v>-3.8585209003215373E-5</v>
      </c>
      <c r="BH93">
        <f t="shared" si="148"/>
        <v>-3.1202926619324205E-4</v>
      </c>
      <c r="BI93">
        <f t="shared" si="149"/>
        <v>-1.1328298533985009E-4</v>
      </c>
      <c r="BJ93">
        <f t="shared" si="150"/>
        <v>3.8867670186475042E-4</v>
      </c>
      <c r="BK93">
        <f t="shared" si="151"/>
        <v>-2.0977508650519005E-4</v>
      </c>
      <c r="BL93">
        <f t="shared" si="152"/>
        <v>-4.1528606140932235E-4</v>
      </c>
      <c r="BM93">
        <f t="shared" si="153"/>
        <v>1.3597603134362672E-4</v>
      </c>
      <c r="BN93">
        <f t="shared" si="154"/>
        <v>7.9581628012733393E-5</v>
      </c>
      <c r="BO93">
        <f t="shared" si="155"/>
        <v>-1.3986013986013929E-4</v>
      </c>
      <c r="BQ93" t="s">
        <v>91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160"/>
        <v>-3.1486118189271217E-2</v>
      </c>
      <c r="BZ93">
        <f t="shared" si="161"/>
        <v>48</v>
      </c>
      <c r="CA93">
        <f t="shared" si="162"/>
        <v>3</v>
      </c>
      <c r="CB93">
        <f t="shared" si="163"/>
        <v>7.9999999999999988E-2</v>
      </c>
      <c r="CC93">
        <f t="shared" si="164"/>
        <v>0</v>
      </c>
      <c r="CD93">
        <f t="shared" si="165"/>
        <v>0</v>
      </c>
      <c r="CE93">
        <f t="shared" si="166"/>
        <v>1</v>
      </c>
      <c r="CF93">
        <f t="shared" si="167"/>
        <v>0</v>
      </c>
      <c r="CG93">
        <f t="shared" si="168"/>
        <v>0</v>
      </c>
      <c r="CI93">
        <f t="shared" si="169"/>
        <v>0</v>
      </c>
      <c r="CJ93">
        <f t="shared" si="170"/>
        <v>0</v>
      </c>
      <c r="CK93">
        <f t="shared" si="170"/>
        <v>1</v>
      </c>
      <c r="CL93">
        <f t="shared" si="170"/>
        <v>1</v>
      </c>
      <c r="CM93">
        <f t="shared" si="170"/>
        <v>1</v>
      </c>
      <c r="CN93">
        <f t="shared" si="156"/>
        <v>0.2</v>
      </c>
      <c r="CO93">
        <f t="shared" si="157"/>
        <v>0.4</v>
      </c>
      <c r="CP93">
        <f t="shared" si="157"/>
        <v>0.60000000000000009</v>
      </c>
      <c r="CQ93">
        <f t="shared" si="157"/>
        <v>0.8</v>
      </c>
      <c r="CR93">
        <f t="shared" si="157"/>
        <v>1</v>
      </c>
    </row>
    <row r="94" spans="1:96" x14ac:dyDescent="0.25">
      <c r="A94" t="s">
        <v>92</v>
      </c>
      <c r="B94">
        <f>VLOOKUP(CONCATENATE($A94,"_",B$4),assets_m6!$A:$D,4,FALSE)</f>
        <v>83.12</v>
      </c>
      <c r="C94">
        <f>VLOOKUP(CONCATENATE($A94,"_",C$4),assets_m6!$A:$D,4,FALSE)</f>
        <v>82.71</v>
      </c>
      <c r="D94">
        <f>VLOOKUP(CONCATENATE($A94,"_",D$4),assets_m6!$A:$D,4,FALSE)</f>
        <v>83.99</v>
      </c>
      <c r="E94">
        <f>VLOOKUP(CONCATENATE($A94,"_",E$4),assets_m6!$A:$D,4,FALSE)</f>
        <v>85.82</v>
      </c>
      <c r="F94">
        <f>VLOOKUP(CONCATENATE($A94,"_",F$4),assets_m6!$A:$D,4,FALSE)</f>
        <v>85.32</v>
      </c>
      <c r="G94">
        <f>VLOOKUP(CONCATENATE($A94,"_",G$4),assets_m6!$A:$D,4,FALSE)</f>
        <v>84</v>
      </c>
      <c r="H94">
        <f>VLOOKUP(CONCATENATE($A94,"_",H$4),assets_m6!$A:$D,4,FALSE)</f>
        <v>83.31</v>
      </c>
      <c r="I94">
        <f>VLOOKUP(CONCATENATE($A94,"_",I$4),assets_m6!$A:$D,4,FALSE)</f>
        <v>84.84</v>
      </c>
      <c r="J94">
        <f>VLOOKUP(CONCATENATE($A94,"_",J$4),assets_m6!$A:$D,4,FALSE)</f>
        <v>85.46</v>
      </c>
      <c r="K94">
        <f>VLOOKUP(CONCATENATE($A94,"_",K$4),assets_m6!$A:$D,4,FALSE)</f>
        <v>84</v>
      </c>
      <c r="L94">
        <f>VLOOKUP(CONCATENATE($A94,"_",L$4),assets_m6!$A:$D,4,FALSE)</f>
        <v>83.86</v>
      </c>
      <c r="M94" t="e">
        <f>VLOOKUP(CONCATENATE($A94,"_",M$4),assets_m6!$A:$D,4,FALSE)</f>
        <v>#N/A</v>
      </c>
      <c r="N94">
        <f>VLOOKUP(CONCATENATE($A94,"_",N$4),assets_m6!$A:$D,4,FALSE)</f>
        <v>82.67</v>
      </c>
      <c r="O94">
        <f>VLOOKUP(CONCATENATE($A94,"_",O$4),assets_m6!$A:$D,4,FALSE)</f>
        <v>81.61</v>
      </c>
      <c r="P94">
        <f>VLOOKUP(CONCATENATE($A94,"_",P$4),assets_m6!$A:$D,4,FALSE)</f>
        <v>81.37</v>
      </c>
      <c r="Q94">
        <f>VLOOKUP(CONCATENATE($A94,"_",Q$4),assets_m6!$A:$D,4,FALSE)</f>
        <v>84.34</v>
      </c>
      <c r="R94">
        <f>VLOOKUP(CONCATENATE($A94,"_",R$4),assets_m6!$A:$D,4,FALSE)</f>
        <v>83.38</v>
      </c>
      <c r="S94">
        <f>VLOOKUP(CONCATENATE($A94,"_",S$4),assets_m6!$A:$D,4,FALSE)</f>
        <v>81.459999999999994</v>
      </c>
      <c r="T94">
        <f>VLOOKUP(CONCATENATE($A94,"_",T$4),assets_m6!$A:$D,4,FALSE)</f>
        <v>83.25</v>
      </c>
      <c r="U94">
        <f>VLOOKUP(CONCATENATE($A94,"_",U$4),assets_m6!$A:$D,4,FALSE)</f>
        <v>83.35</v>
      </c>
      <c r="V94">
        <f>VLOOKUP(CONCATENATE($A94,"_",V$4),assets_m6!$A:$D,4,FALSE)</f>
        <v>83.06</v>
      </c>
      <c r="X94" t="str">
        <f t="shared" si="158"/>
        <v>XLB</v>
      </c>
      <c r="Y94">
        <f t="shared" si="115"/>
        <v>83.12</v>
      </c>
      <c r="Z94">
        <f t="shared" si="116"/>
        <v>82.71</v>
      </c>
      <c r="AA94">
        <f t="shared" si="117"/>
        <v>83.99</v>
      </c>
      <c r="AB94">
        <f t="shared" si="118"/>
        <v>85.82</v>
      </c>
      <c r="AC94">
        <f t="shared" si="119"/>
        <v>85.32</v>
      </c>
      <c r="AD94">
        <f t="shared" si="120"/>
        <v>84</v>
      </c>
      <c r="AE94">
        <f t="shared" si="121"/>
        <v>83.31</v>
      </c>
      <c r="AF94">
        <f t="shared" si="122"/>
        <v>84.84</v>
      </c>
      <c r="AG94">
        <f t="shared" si="123"/>
        <v>85.46</v>
      </c>
      <c r="AH94">
        <f t="shared" si="124"/>
        <v>84</v>
      </c>
      <c r="AI94">
        <f t="shared" si="125"/>
        <v>83.86</v>
      </c>
      <c r="AJ94">
        <f t="shared" si="126"/>
        <v>83.86</v>
      </c>
      <c r="AK94">
        <f t="shared" si="127"/>
        <v>82.67</v>
      </c>
      <c r="AL94">
        <f t="shared" si="128"/>
        <v>81.61</v>
      </c>
      <c r="AM94">
        <f t="shared" si="129"/>
        <v>81.37</v>
      </c>
      <c r="AN94">
        <f t="shared" si="130"/>
        <v>84.34</v>
      </c>
      <c r="AO94">
        <f t="shared" si="131"/>
        <v>83.38</v>
      </c>
      <c r="AP94">
        <f t="shared" si="132"/>
        <v>81.459999999999994</v>
      </c>
      <c r="AQ94">
        <f t="shared" si="133"/>
        <v>83.25</v>
      </c>
      <c r="AR94">
        <f t="shared" si="134"/>
        <v>83.35</v>
      </c>
      <c r="AS94">
        <f t="shared" si="135"/>
        <v>83.06</v>
      </c>
      <c r="AU94" t="str">
        <f t="shared" si="159"/>
        <v>XLB</v>
      </c>
      <c r="AV94">
        <f t="shared" si="136"/>
        <v>-4.9326275264678871E-5</v>
      </c>
      <c r="AW94">
        <f t="shared" si="137"/>
        <v>1.5475758674888179E-4</v>
      </c>
      <c r="AX94">
        <f t="shared" si="138"/>
        <v>2.1788308131920448E-4</v>
      </c>
      <c r="AY94">
        <f t="shared" si="139"/>
        <v>-5.8261477511069683E-5</v>
      </c>
      <c r="AZ94">
        <f t="shared" si="140"/>
        <v>-1.5471167369901468E-4</v>
      </c>
      <c r="BA94">
        <f t="shared" si="141"/>
        <v>-8.2142857142856868E-5</v>
      </c>
      <c r="BB94">
        <f t="shared" si="142"/>
        <v>1.8365142239827164E-4</v>
      </c>
      <c r="BC94">
        <f t="shared" si="143"/>
        <v>7.3078736445071938E-5</v>
      </c>
      <c r="BD94">
        <f t="shared" si="144"/>
        <v>-1.7084015913877766E-4</v>
      </c>
      <c r="BE94">
        <f t="shared" si="145"/>
        <v>-1.6666666666666735E-5</v>
      </c>
      <c r="BF94">
        <f t="shared" si="146"/>
        <v>0</v>
      </c>
      <c r="BG94">
        <f t="shared" si="147"/>
        <v>-1.4190317195325516E-4</v>
      </c>
      <c r="BH94">
        <f t="shared" si="148"/>
        <v>-1.2822063626466703E-4</v>
      </c>
      <c r="BI94">
        <f t="shared" si="149"/>
        <v>-2.9408160764611557E-5</v>
      </c>
      <c r="BJ94">
        <f t="shared" si="150"/>
        <v>3.6499938552291987E-4</v>
      </c>
      <c r="BK94">
        <f t="shared" si="151"/>
        <v>-1.1382499407161582E-4</v>
      </c>
      <c r="BL94">
        <f t="shared" si="152"/>
        <v>-2.3027104821300097E-4</v>
      </c>
      <c r="BM94">
        <f t="shared" si="153"/>
        <v>2.1973974957034204E-4</v>
      </c>
      <c r="BN94">
        <f t="shared" si="154"/>
        <v>1.2012012012011329E-5</v>
      </c>
      <c r="BO94">
        <f t="shared" si="155"/>
        <v>-3.4793041391720703E-5</v>
      </c>
      <c r="BQ94" t="s">
        <v>92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160"/>
        <v>-7.2184793070262593E-4</v>
      </c>
      <c r="BZ94">
        <f t="shared" si="161"/>
        <v>64</v>
      </c>
      <c r="CA94">
        <f t="shared" si="162"/>
        <v>4</v>
      </c>
      <c r="CB94">
        <f t="shared" si="163"/>
        <v>0.12000000000000002</v>
      </c>
      <c r="CC94">
        <f t="shared" si="164"/>
        <v>0</v>
      </c>
      <c r="CD94">
        <f t="shared" si="165"/>
        <v>0</v>
      </c>
      <c r="CE94">
        <f t="shared" si="166"/>
        <v>0</v>
      </c>
      <c r="CF94">
        <f t="shared" si="167"/>
        <v>1</v>
      </c>
      <c r="CG94">
        <f t="shared" si="168"/>
        <v>0</v>
      </c>
      <c r="CI94">
        <f t="shared" si="169"/>
        <v>0</v>
      </c>
      <c r="CJ94">
        <f t="shared" si="170"/>
        <v>0</v>
      </c>
      <c r="CK94">
        <f t="shared" si="170"/>
        <v>0</v>
      </c>
      <c r="CL94">
        <f t="shared" si="170"/>
        <v>1</v>
      </c>
      <c r="CM94">
        <f t="shared" si="170"/>
        <v>1</v>
      </c>
      <c r="CN94">
        <f t="shared" si="156"/>
        <v>0.2</v>
      </c>
      <c r="CO94">
        <f t="shared" si="157"/>
        <v>0.4</v>
      </c>
      <c r="CP94">
        <f t="shared" si="157"/>
        <v>0.60000000000000009</v>
      </c>
      <c r="CQ94">
        <f t="shared" si="157"/>
        <v>0.8</v>
      </c>
      <c r="CR94">
        <f t="shared" si="157"/>
        <v>1</v>
      </c>
    </row>
    <row r="95" spans="1:96" x14ac:dyDescent="0.25">
      <c r="A95" t="s">
        <v>93</v>
      </c>
      <c r="B95">
        <f>VLOOKUP(CONCATENATE($A95,"_",B$4),assets_m6!$A:$D,4,FALSE)</f>
        <v>71.17</v>
      </c>
      <c r="C95">
        <f>VLOOKUP(CONCATENATE($A95,"_",C$4),assets_m6!$A:$D,4,FALSE)</f>
        <v>69.930000000000007</v>
      </c>
      <c r="D95">
        <f>VLOOKUP(CONCATENATE($A95,"_",D$4),assets_m6!$A:$D,4,FALSE)</f>
        <v>69.900000000000006</v>
      </c>
      <c r="E95">
        <f>VLOOKUP(CONCATENATE($A95,"_",E$4),assets_m6!$A:$D,4,FALSE)</f>
        <v>71.87</v>
      </c>
      <c r="F95">
        <f>VLOOKUP(CONCATENATE($A95,"_",F$4),assets_m6!$A:$D,4,FALSE)</f>
        <v>70.84</v>
      </c>
      <c r="G95">
        <f>VLOOKUP(CONCATENATE($A95,"_",G$4),assets_m6!$A:$D,4,FALSE)</f>
        <v>69.31</v>
      </c>
      <c r="H95">
        <f>VLOOKUP(CONCATENATE($A95,"_",H$4),assets_m6!$A:$D,4,FALSE)</f>
        <v>69.319999999999993</v>
      </c>
      <c r="I95">
        <f>VLOOKUP(CONCATENATE($A95,"_",I$4),assets_m6!$A:$D,4,FALSE)</f>
        <v>70.290000000000006</v>
      </c>
      <c r="J95">
        <f>VLOOKUP(CONCATENATE($A95,"_",J$4),assets_m6!$A:$D,4,FALSE)</f>
        <v>69.8</v>
      </c>
      <c r="K95">
        <f>VLOOKUP(CONCATENATE($A95,"_",K$4),assets_m6!$A:$D,4,FALSE)</f>
        <v>67.94</v>
      </c>
      <c r="L95">
        <f>VLOOKUP(CONCATENATE($A95,"_",L$4),assets_m6!$A:$D,4,FALSE)</f>
        <v>67.41</v>
      </c>
      <c r="M95" t="e">
        <f>VLOOKUP(CONCATENATE($A95,"_",M$4),assets_m6!$A:$D,4,FALSE)</f>
        <v>#N/A</v>
      </c>
      <c r="N95">
        <f>VLOOKUP(CONCATENATE($A95,"_",N$4),assets_m6!$A:$D,4,FALSE)</f>
        <v>66.72</v>
      </c>
      <c r="O95">
        <f>VLOOKUP(CONCATENATE($A95,"_",O$4),assets_m6!$A:$D,4,FALSE)</f>
        <v>65.599999999999994</v>
      </c>
      <c r="P95">
        <f>VLOOKUP(CONCATENATE($A95,"_",P$4),assets_m6!$A:$D,4,FALSE)</f>
        <v>67.44</v>
      </c>
      <c r="Q95">
        <f>VLOOKUP(CONCATENATE($A95,"_",Q$4),assets_m6!$A:$D,4,FALSE)</f>
        <v>68.53</v>
      </c>
      <c r="R95">
        <f>VLOOKUP(CONCATENATE($A95,"_",R$4),assets_m6!$A:$D,4,FALSE)</f>
        <v>68.45</v>
      </c>
      <c r="S95">
        <f>VLOOKUP(CONCATENATE($A95,"_",S$4),assets_m6!$A:$D,4,FALSE)</f>
        <v>67.59</v>
      </c>
      <c r="T95">
        <f>VLOOKUP(CONCATENATE($A95,"_",T$4),assets_m6!$A:$D,4,FALSE)</f>
        <v>68.17</v>
      </c>
      <c r="U95">
        <f>VLOOKUP(CONCATENATE($A95,"_",U$4),assets_m6!$A:$D,4,FALSE)</f>
        <v>67.459999999999994</v>
      </c>
      <c r="V95">
        <f>VLOOKUP(CONCATENATE($A95,"_",V$4),assets_m6!$A:$D,4,FALSE)</f>
        <v>66.489999999999995</v>
      </c>
      <c r="X95" t="str">
        <f t="shared" si="158"/>
        <v>XLC</v>
      </c>
      <c r="Y95">
        <f t="shared" si="115"/>
        <v>71.17</v>
      </c>
      <c r="Z95">
        <f t="shared" si="116"/>
        <v>69.930000000000007</v>
      </c>
      <c r="AA95">
        <f t="shared" si="117"/>
        <v>69.900000000000006</v>
      </c>
      <c r="AB95">
        <f t="shared" si="118"/>
        <v>71.87</v>
      </c>
      <c r="AC95">
        <f t="shared" si="119"/>
        <v>70.84</v>
      </c>
      <c r="AD95">
        <f t="shared" si="120"/>
        <v>69.31</v>
      </c>
      <c r="AE95">
        <f t="shared" si="121"/>
        <v>69.319999999999993</v>
      </c>
      <c r="AF95">
        <f t="shared" si="122"/>
        <v>70.290000000000006</v>
      </c>
      <c r="AG95">
        <f t="shared" si="123"/>
        <v>69.8</v>
      </c>
      <c r="AH95">
        <f t="shared" si="124"/>
        <v>67.94</v>
      </c>
      <c r="AI95">
        <f t="shared" si="125"/>
        <v>67.41</v>
      </c>
      <c r="AJ95">
        <f t="shared" si="126"/>
        <v>67.41</v>
      </c>
      <c r="AK95">
        <f t="shared" si="127"/>
        <v>66.72</v>
      </c>
      <c r="AL95">
        <f t="shared" si="128"/>
        <v>65.599999999999994</v>
      </c>
      <c r="AM95">
        <f t="shared" si="129"/>
        <v>67.44</v>
      </c>
      <c r="AN95">
        <f t="shared" si="130"/>
        <v>68.53</v>
      </c>
      <c r="AO95">
        <f t="shared" si="131"/>
        <v>68.45</v>
      </c>
      <c r="AP95">
        <f t="shared" si="132"/>
        <v>67.59</v>
      </c>
      <c r="AQ95">
        <f t="shared" si="133"/>
        <v>68.17</v>
      </c>
      <c r="AR95">
        <f t="shared" si="134"/>
        <v>67.459999999999994</v>
      </c>
      <c r="AS95">
        <f t="shared" si="135"/>
        <v>66.489999999999995</v>
      </c>
      <c r="AU95" t="str">
        <f t="shared" si="159"/>
        <v>XLC</v>
      </c>
      <c r="AV95">
        <f t="shared" si="136"/>
        <v>-1.7423071518898341E-4</v>
      </c>
      <c r="AW95">
        <f t="shared" si="137"/>
        <v>-4.2900042900044517E-6</v>
      </c>
      <c r="AX95">
        <f t="shared" si="138"/>
        <v>2.8183118741058636E-4</v>
      </c>
      <c r="AY95">
        <f t="shared" si="139"/>
        <v>-1.4331431751774052E-4</v>
      </c>
      <c r="AZ95">
        <f t="shared" si="140"/>
        <v>-2.1597967250141178E-4</v>
      </c>
      <c r="BA95">
        <f t="shared" si="141"/>
        <v>1.4427932477262883E-6</v>
      </c>
      <c r="BB95">
        <f t="shared" si="142"/>
        <v>1.3993075591460085E-4</v>
      </c>
      <c r="BC95">
        <f t="shared" si="143"/>
        <v>-6.9711196471761139E-5</v>
      </c>
      <c r="BD95">
        <f t="shared" si="144"/>
        <v>-2.6647564469914033E-4</v>
      </c>
      <c r="BE95">
        <f t="shared" si="145"/>
        <v>-7.8010008831321925E-5</v>
      </c>
      <c r="BF95">
        <f t="shared" si="146"/>
        <v>0</v>
      </c>
      <c r="BG95">
        <f t="shared" si="147"/>
        <v>-1.0235870048954128E-4</v>
      </c>
      <c r="BH95">
        <f t="shared" si="148"/>
        <v>-1.6786570743405343E-4</v>
      </c>
      <c r="BI95">
        <f t="shared" si="149"/>
        <v>2.8048780487804935E-4</v>
      </c>
      <c r="BJ95">
        <f t="shared" si="150"/>
        <v>1.6162514827995308E-4</v>
      </c>
      <c r="BK95">
        <f t="shared" si="151"/>
        <v>-1.167371953888783E-5</v>
      </c>
      <c r="BL95">
        <f t="shared" si="152"/>
        <v>-1.2563915266617962E-4</v>
      </c>
      <c r="BM95">
        <f t="shared" si="153"/>
        <v>8.5811510578487688E-5</v>
      </c>
      <c r="BN95">
        <f t="shared" si="154"/>
        <v>-1.0415138624028281E-4</v>
      </c>
      <c r="BO95">
        <f t="shared" si="155"/>
        <v>-1.4378891194782078E-4</v>
      </c>
      <c r="BQ95" t="s">
        <v>93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160"/>
        <v>-6.5758044119713463E-2</v>
      </c>
      <c r="BZ95">
        <f t="shared" si="161"/>
        <v>32</v>
      </c>
      <c r="CA95">
        <f t="shared" si="162"/>
        <v>2</v>
      </c>
      <c r="CB95">
        <f t="shared" si="163"/>
        <v>0.11999999999999997</v>
      </c>
      <c r="CC95">
        <f t="shared" si="164"/>
        <v>0</v>
      </c>
      <c r="CD95">
        <f t="shared" si="165"/>
        <v>1</v>
      </c>
      <c r="CE95">
        <f t="shared" si="166"/>
        <v>0</v>
      </c>
      <c r="CF95">
        <f t="shared" si="167"/>
        <v>0</v>
      </c>
      <c r="CG95">
        <f t="shared" si="168"/>
        <v>0</v>
      </c>
      <c r="CI95">
        <f t="shared" si="169"/>
        <v>0</v>
      </c>
      <c r="CJ95">
        <f t="shared" si="170"/>
        <v>1</v>
      </c>
      <c r="CK95">
        <f t="shared" si="170"/>
        <v>1</v>
      </c>
      <c r="CL95">
        <f t="shared" si="170"/>
        <v>1</v>
      </c>
      <c r="CM95">
        <f t="shared" si="170"/>
        <v>1</v>
      </c>
      <c r="CN95">
        <f t="shared" si="156"/>
        <v>0.2</v>
      </c>
      <c r="CO95">
        <f t="shared" si="157"/>
        <v>0.4</v>
      </c>
      <c r="CP95">
        <f t="shared" si="157"/>
        <v>0.60000000000000009</v>
      </c>
      <c r="CQ95">
        <f t="shared" si="157"/>
        <v>0.8</v>
      </c>
      <c r="CR95">
        <f t="shared" si="157"/>
        <v>1</v>
      </c>
    </row>
    <row r="96" spans="1:96" x14ac:dyDescent="0.25">
      <c r="A96" t="s">
        <v>94</v>
      </c>
      <c r="B96">
        <f>VLOOKUP(CONCATENATE($A96,"_",B$4),assets_m6!$A:$D,4,FALSE)</f>
        <v>68.900000000000006</v>
      </c>
      <c r="C96">
        <f>VLOOKUP(CONCATENATE($A96,"_",C$4),assets_m6!$A:$D,4,FALSE)</f>
        <v>69.78</v>
      </c>
      <c r="D96">
        <f>VLOOKUP(CONCATENATE($A96,"_",D$4),assets_m6!$A:$D,4,FALSE)</f>
        <v>68.28</v>
      </c>
      <c r="E96">
        <f>VLOOKUP(CONCATENATE($A96,"_",E$4),assets_m6!$A:$D,4,FALSE)</f>
        <v>68.849999999999994</v>
      </c>
      <c r="F96">
        <f>VLOOKUP(CONCATENATE($A96,"_",F$4),assets_m6!$A:$D,4,FALSE)</f>
        <v>68.42</v>
      </c>
      <c r="G96">
        <f>VLOOKUP(CONCATENATE($A96,"_",G$4),assets_m6!$A:$D,4,FALSE)</f>
        <v>70.41</v>
      </c>
      <c r="H96">
        <f>VLOOKUP(CONCATENATE($A96,"_",H$4),assets_m6!$A:$D,4,FALSE)</f>
        <v>68.75</v>
      </c>
      <c r="I96">
        <f>VLOOKUP(CONCATENATE($A96,"_",I$4),assets_m6!$A:$D,4,FALSE)</f>
        <v>68.03</v>
      </c>
      <c r="J96">
        <f>VLOOKUP(CONCATENATE($A96,"_",J$4),assets_m6!$A:$D,4,FALSE)</f>
        <v>68.58</v>
      </c>
      <c r="K96">
        <f>VLOOKUP(CONCATENATE($A96,"_",K$4),assets_m6!$A:$D,4,FALSE)</f>
        <v>68.47</v>
      </c>
      <c r="L96">
        <f>VLOOKUP(CONCATENATE($A96,"_",L$4),assets_m6!$A:$D,4,FALSE)</f>
        <v>68.05</v>
      </c>
      <c r="M96" t="e">
        <f>VLOOKUP(CONCATENATE($A96,"_",M$4),assets_m6!$A:$D,4,FALSE)</f>
        <v>#N/A</v>
      </c>
      <c r="N96">
        <f>VLOOKUP(CONCATENATE($A96,"_",N$4),assets_m6!$A:$D,4,FALSE)</f>
        <v>66.95</v>
      </c>
      <c r="O96">
        <f>VLOOKUP(CONCATENATE($A96,"_",O$4),assets_m6!$A:$D,4,FALSE)</f>
        <v>67.64</v>
      </c>
      <c r="P96">
        <f>VLOOKUP(CONCATENATE($A96,"_",P$4),assets_m6!$A:$D,4,FALSE)</f>
        <v>67.11</v>
      </c>
      <c r="Q96">
        <f>VLOOKUP(CONCATENATE($A96,"_",Q$4),assets_m6!$A:$D,4,FALSE)</f>
        <v>68.88</v>
      </c>
      <c r="R96">
        <f>VLOOKUP(CONCATENATE($A96,"_",R$4),assets_m6!$A:$D,4,FALSE)</f>
        <v>70.58</v>
      </c>
      <c r="S96">
        <f>VLOOKUP(CONCATENATE($A96,"_",S$4),assets_m6!$A:$D,4,FALSE)</f>
        <v>71.290000000000006</v>
      </c>
      <c r="T96">
        <f>VLOOKUP(CONCATENATE($A96,"_",T$4),assets_m6!$A:$D,4,FALSE)</f>
        <v>72.92</v>
      </c>
      <c r="U96">
        <f>VLOOKUP(CONCATENATE($A96,"_",U$4),assets_m6!$A:$D,4,FALSE)</f>
        <v>73.12</v>
      </c>
      <c r="V96">
        <f>VLOOKUP(CONCATENATE($A96,"_",V$4),assets_m6!$A:$D,4,FALSE)</f>
        <v>75.23</v>
      </c>
      <c r="X96" t="str">
        <f t="shared" si="158"/>
        <v>XLE</v>
      </c>
      <c r="Y96">
        <f t="shared" si="115"/>
        <v>68.900000000000006</v>
      </c>
      <c r="Z96">
        <f t="shared" si="116"/>
        <v>69.78</v>
      </c>
      <c r="AA96">
        <f t="shared" si="117"/>
        <v>68.28</v>
      </c>
      <c r="AB96">
        <f t="shared" si="118"/>
        <v>68.849999999999994</v>
      </c>
      <c r="AC96">
        <f t="shared" si="119"/>
        <v>68.42</v>
      </c>
      <c r="AD96">
        <f t="shared" si="120"/>
        <v>70.41</v>
      </c>
      <c r="AE96">
        <f t="shared" si="121"/>
        <v>68.75</v>
      </c>
      <c r="AF96">
        <f t="shared" si="122"/>
        <v>68.03</v>
      </c>
      <c r="AG96">
        <f t="shared" si="123"/>
        <v>68.58</v>
      </c>
      <c r="AH96">
        <f t="shared" si="124"/>
        <v>68.47</v>
      </c>
      <c r="AI96">
        <f t="shared" si="125"/>
        <v>68.05</v>
      </c>
      <c r="AJ96">
        <f t="shared" si="126"/>
        <v>68.05</v>
      </c>
      <c r="AK96">
        <f t="shared" si="127"/>
        <v>66.95</v>
      </c>
      <c r="AL96">
        <f t="shared" si="128"/>
        <v>67.64</v>
      </c>
      <c r="AM96">
        <f t="shared" si="129"/>
        <v>67.11</v>
      </c>
      <c r="AN96">
        <f t="shared" si="130"/>
        <v>68.88</v>
      </c>
      <c r="AO96">
        <f t="shared" si="131"/>
        <v>70.58</v>
      </c>
      <c r="AP96">
        <f t="shared" si="132"/>
        <v>71.290000000000006</v>
      </c>
      <c r="AQ96">
        <f t="shared" si="133"/>
        <v>72.92</v>
      </c>
      <c r="AR96">
        <f t="shared" si="134"/>
        <v>73.12</v>
      </c>
      <c r="AS96">
        <f t="shared" si="135"/>
        <v>75.23</v>
      </c>
      <c r="AU96" t="str">
        <f t="shared" si="159"/>
        <v>XLE</v>
      </c>
      <c r="AV96">
        <f t="shared" si="136"/>
        <v>1.2772133526850441E-4</v>
      </c>
      <c r="AW96">
        <f t="shared" si="137"/>
        <v>-2.1496130696474632E-4</v>
      </c>
      <c r="AX96">
        <f t="shared" si="138"/>
        <v>8.3479789103689677E-5</v>
      </c>
      <c r="AY96">
        <f t="shared" si="139"/>
        <v>-6.2454611474218246E-5</v>
      </c>
      <c r="AZ96">
        <f t="shared" si="140"/>
        <v>2.908506284712065E-4</v>
      </c>
      <c r="BA96">
        <f t="shared" si="141"/>
        <v>-2.3576196562988163E-4</v>
      </c>
      <c r="BB96">
        <f t="shared" si="142"/>
        <v>-1.0472727272727256E-4</v>
      </c>
      <c r="BC96">
        <f t="shared" si="143"/>
        <v>8.0846685285902858E-5</v>
      </c>
      <c r="BD96">
        <f t="shared" si="144"/>
        <v>-1.6039661708952968E-5</v>
      </c>
      <c r="BE96">
        <f t="shared" si="145"/>
        <v>-6.1340733167810973E-5</v>
      </c>
      <c r="BF96">
        <f t="shared" si="146"/>
        <v>0</v>
      </c>
      <c r="BG96">
        <f t="shared" si="147"/>
        <v>-1.6164584864070456E-4</v>
      </c>
      <c r="BH96">
        <f t="shared" si="148"/>
        <v>1.0306198655713184E-4</v>
      </c>
      <c r="BI96">
        <f t="shared" si="149"/>
        <v>-7.8356002365464385E-5</v>
      </c>
      <c r="BJ96">
        <f t="shared" si="150"/>
        <v>2.6374608851139866E-4</v>
      </c>
      <c r="BK96">
        <f t="shared" si="151"/>
        <v>2.4680603948896675E-4</v>
      </c>
      <c r="BL96">
        <f t="shared" si="152"/>
        <v>1.0059506942476735E-4</v>
      </c>
      <c r="BM96">
        <f t="shared" si="153"/>
        <v>2.2864356852293381E-4</v>
      </c>
      <c r="BN96">
        <f t="shared" si="154"/>
        <v>2.7427317608338298E-5</v>
      </c>
      <c r="BO96">
        <f t="shared" si="155"/>
        <v>2.8856673960612681E-4</v>
      </c>
      <c r="BQ96" t="s">
        <v>94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160"/>
        <v>9.1872278664731466E-2</v>
      </c>
      <c r="BZ96">
        <f t="shared" si="161"/>
        <v>92</v>
      </c>
      <c r="CA96">
        <f t="shared" si="162"/>
        <v>5</v>
      </c>
      <c r="CB96">
        <f t="shared" si="163"/>
        <v>0.24000000000000005</v>
      </c>
      <c r="CC96">
        <f t="shared" si="164"/>
        <v>0</v>
      </c>
      <c r="CD96">
        <f t="shared" si="165"/>
        <v>0</v>
      </c>
      <c r="CE96">
        <f t="shared" si="166"/>
        <v>0</v>
      </c>
      <c r="CF96">
        <f t="shared" si="167"/>
        <v>0</v>
      </c>
      <c r="CG96">
        <f t="shared" si="168"/>
        <v>1</v>
      </c>
      <c r="CI96">
        <f t="shared" si="169"/>
        <v>0</v>
      </c>
      <c r="CJ96">
        <f t="shared" si="170"/>
        <v>0</v>
      </c>
      <c r="CK96">
        <f t="shared" si="170"/>
        <v>0</v>
      </c>
      <c r="CL96">
        <f t="shared" si="170"/>
        <v>0</v>
      </c>
      <c r="CM96">
        <f t="shared" si="170"/>
        <v>1</v>
      </c>
      <c r="CN96">
        <f t="shared" si="156"/>
        <v>0.2</v>
      </c>
      <c r="CO96">
        <f t="shared" si="157"/>
        <v>0.4</v>
      </c>
      <c r="CP96">
        <f t="shared" si="157"/>
        <v>0.60000000000000009</v>
      </c>
      <c r="CQ96">
        <f t="shared" si="157"/>
        <v>0.8</v>
      </c>
      <c r="CR96">
        <f t="shared" si="157"/>
        <v>1</v>
      </c>
    </row>
    <row r="97" spans="1:96" x14ac:dyDescent="0.25">
      <c r="A97" t="s">
        <v>95</v>
      </c>
      <c r="B97">
        <f>VLOOKUP(CONCATENATE($A97,"_",B$4),assets_m6!$A:$D,4,FALSE)</f>
        <v>40.1</v>
      </c>
      <c r="C97">
        <f>VLOOKUP(CONCATENATE($A97,"_",C$4),assets_m6!$A:$D,4,FALSE)</f>
        <v>40.22</v>
      </c>
      <c r="D97">
        <f>VLOOKUP(CONCATENATE($A97,"_",D$4),assets_m6!$A:$D,4,FALSE)</f>
        <v>40.78</v>
      </c>
      <c r="E97">
        <f>VLOOKUP(CONCATENATE($A97,"_",E$4),assets_m6!$A:$D,4,FALSE)</f>
        <v>41.04</v>
      </c>
      <c r="F97">
        <f>VLOOKUP(CONCATENATE($A97,"_",F$4),assets_m6!$A:$D,4,FALSE)</f>
        <v>40.68</v>
      </c>
      <c r="G97">
        <f>VLOOKUP(CONCATENATE($A97,"_",G$4),assets_m6!$A:$D,4,FALSE)</f>
        <v>40.11</v>
      </c>
      <c r="H97">
        <f>VLOOKUP(CONCATENATE($A97,"_",H$4),assets_m6!$A:$D,4,FALSE)</f>
        <v>39.659999999999997</v>
      </c>
      <c r="I97">
        <f>VLOOKUP(CONCATENATE($A97,"_",I$4),assets_m6!$A:$D,4,FALSE)</f>
        <v>40.200000000000003</v>
      </c>
      <c r="J97">
        <f>VLOOKUP(CONCATENATE($A97,"_",J$4),assets_m6!$A:$D,4,FALSE)</f>
        <v>40.229999999999997</v>
      </c>
      <c r="K97">
        <f>VLOOKUP(CONCATENATE($A97,"_",K$4),assets_m6!$A:$D,4,FALSE)</f>
        <v>39.229999999999997</v>
      </c>
      <c r="L97">
        <f>VLOOKUP(CONCATENATE($A97,"_",L$4),assets_m6!$A:$D,4,FALSE)</f>
        <v>39.22</v>
      </c>
      <c r="M97" t="e">
        <f>VLOOKUP(CONCATENATE($A97,"_",M$4),assets_m6!$A:$D,4,FALSE)</f>
        <v>#N/A</v>
      </c>
      <c r="N97">
        <f>VLOOKUP(CONCATENATE($A97,"_",N$4),assets_m6!$A:$D,4,FALSE)</f>
        <v>39.020000000000003</v>
      </c>
      <c r="O97">
        <f>VLOOKUP(CONCATENATE($A97,"_",O$4),assets_m6!$A:$D,4,FALSE)</f>
        <v>38.340000000000003</v>
      </c>
      <c r="P97">
        <f>VLOOKUP(CONCATENATE($A97,"_",P$4),assets_m6!$A:$D,4,FALSE)</f>
        <v>37.880000000000003</v>
      </c>
      <c r="Q97">
        <f>VLOOKUP(CONCATENATE($A97,"_",Q$4),assets_m6!$A:$D,4,FALSE)</f>
        <v>39.1</v>
      </c>
      <c r="R97">
        <f>VLOOKUP(CONCATENATE($A97,"_",R$4),assets_m6!$A:$D,4,FALSE)</f>
        <v>38.520000000000003</v>
      </c>
      <c r="S97">
        <f>VLOOKUP(CONCATENATE($A97,"_",S$4),assets_m6!$A:$D,4,FALSE)</f>
        <v>37.1</v>
      </c>
      <c r="T97">
        <f>VLOOKUP(CONCATENATE($A97,"_",T$4),assets_m6!$A:$D,4,FALSE)</f>
        <v>38.06</v>
      </c>
      <c r="U97">
        <f>VLOOKUP(CONCATENATE($A97,"_",U$4),assets_m6!$A:$D,4,FALSE)</f>
        <v>37.94</v>
      </c>
      <c r="V97">
        <f>VLOOKUP(CONCATENATE($A97,"_",V$4),assets_m6!$A:$D,4,FALSE)</f>
        <v>37.229999999999997</v>
      </c>
      <c r="X97" t="str">
        <f t="shared" si="158"/>
        <v>XLF</v>
      </c>
      <c r="Y97">
        <f t="shared" si="115"/>
        <v>40.1</v>
      </c>
      <c r="Z97">
        <f t="shared" si="116"/>
        <v>40.22</v>
      </c>
      <c r="AA97">
        <f t="shared" si="117"/>
        <v>40.78</v>
      </c>
      <c r="AB97">
        <f t="shared" si="118"/>
        <v>41.04</v>
      </c>
      <c r="AC97">
        <f t="shared" si="119"/>
        <v>40.68</v>
      </c>
      <c r="AD97">
        <f t="shared" si="120"/>
        <v>40.11</v>
      </c>
      <c r="AE97">
        <f t="shared" si="121"/>
        <v>39.659999999999997</v>
      </c>
      <c r="AF97">
        <f t="shared" si="122"/>
        <v>40.200000000000003</v>
      </c>
      <c r="AG97">
        <f t="shared" si="123"/>
        <v>40.229999999999997</v>
      </c>
      <c r="AH97">
        <f t="shared" si="124"/>
        <v>39.229999999999997</v>
      </c>
      <c r="AI97">
        <f t="shared" si="125"/>
        <v>39.22</v>
      </c>
      <c r="AJ97">
        <f t="shared" si="126"/>
        <v>39.22</v>
      </c>
      <c r="AK97">
        <f t="shared" si="127"/>
        <v>39.020000000000003</v>
      </c>
      <c r="AL97">
        <f t="shared" si="128"/>
        <v>38.340000000000003</v>
      </c>
      <c r="AM97">
        <f t="shared" si="129"/>
        <v>37.880000000000003</v>
      </c>
      <c r="AN97">
        <f t="shared" si="130"/>
        <v>39.1</v>
      </c>
      <c r="AO97">
        <f t="shared" si="131"/>
        <v>38.520000000000003</v>
      </c>
      <c r="AP97">
        <f t="shared" si="132"/>
        <v>37.1</v>
      </c>
      <c r="AQ97">
        <f t="shared" si="133"/>
        <v>38.06</v>
      </c>
      <c r="AR97">
        <f t="shared" si="134"/>
        <v>37.94</v>
      </c>
      <c r="AS97">
        <f t="shared" si="135"/>
        <v>37.229999999999997</v>
      </c>
      <c r="AU97" t="str">
        <f t="shared" si="159"/>
        <v>XLF</v>
      </c>
      <c r="AV97">
        <f t="shared" si="136"/>
        <v>2.9925187032418316E-5</v>
      </c>
      <c r="AW97">
        <f t="shared" si="137"/>
        <v>1.3923421183490857E-4</v>
      </c>
      <c r="AX97">
        <f t="shared" si="138"/>
        <v>6.3756743501716049E-5</v>
      </c>
      <c r="AY97">
        <f t="shared" si="139"/>
        <v>-8.7719298245613893E-5</v>
      </c>
      <c r="AZ97">
        <f t="shared" si="140"/>
        <v>-1.4011799410029504E-4</v>
      </c>
      <c r="BA97">
        <f t="shared" si="141"/>
        <v>-1.1219147344801866E-4</v>
      </c>
      <c r="BB97">
        <f t="shared" si="142"/>
        <v>1.3615733736762641E-4</v>
      </c>
      <c r="BC97">
        <f t="shared" si="143"/>
        <v>7.4626865671626945E-6</v>
      </c>
      <c r="BD97">
        <f t="shared" si="144"/>
        <v>-2.4857071836937612E-4</v>
      </c>
      <c r="BE97">
        <f t="shared" si="145"/>
        <v>-2.5490695895992893E-6</v>
      </c>
      <c r="BF97">
        <f t="shared" si="146"/>
        <v>0</v>
      </c>
      <c r="BG97">
        <f t="shared" si="147"/>
        <v>-5.0994390617031044E-5</v>
      </c>
      <c r="BH97">
        <f t="shared" si="148"/>
        <v>-1.7426960533059959E-4</v>
      </c>
      <c r="BI97">
        <f t="shared" si="149"/>
        <v>-1.1997913406364132E-4</v>
      </c>
      <c r="BJ97">
        <f t="shared" si="150"/>
        <v>3.2206969376979906E-4</v>
      </c>
      <c r="BK97">
        <f t="shared" si="151"/>
        <v>-1.4833759590792794E-4</v>
      </c>
      <c r="BL97">
        <f t="shared" si="152"/>
        <v>-3.6863966770508868E-4</v>
      </c>
      <c r="BM97">
        <f t="shared" si="153"/>
        <v>2.5876010781671185E-4</v>
      </c>
      <c r="BN97">
        <f t="shared" si="154"/>
        <v>-3.1529164477142547E-5</v>
      </c>
      <c r="BO97">
        <f t="shared" si="155"/>
        <v>-1.8713758566157114E-4</v>
      </c>
      <c r="BQ97" t="s">
        <v>95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160"/>
        <v>-7.1571072319202109E-2</v>
      </c>
      <c r="BZ97">
        <f t="shared" si="161"/>
        <v>27</v>
      </c>
      <c r="CA97">
        <f t="shared" si="162"/>
        <v>2</v>
      </c>
      <c r="CB97">
        <f t="shared" si="163"/>
        <v>0.11999999999999997</v>
      </c>
      <c r="CC97">
        <f t="shared" si="164"/>
        <v>0</v>
      </c>
      <c r="CD97">
        <f t="shared" si="165"/>
        <v>1</v>
      </c>
      <c r="CE97">
        <f t="shared" si="166"/>
        <v>0</v>
      </c>
      <c r="CF97">
        <f t="shared" si="167"/>
        <v>0</v>
      </c>
      <c r="CG97">
        <f t="shared" si="168"/>
        <v>0</v>
      </c>
      <c r="CI97">
        <f t="shared" si="169"/>
        <v>0</v>
      </c>
      <c r="CJ97">
        <f t="shared" si="170"/>
        <v>1</v>
      </c>
      <c r="CK97">
        <f t="shared" si="170"/>
        <v>1</v>
      </c>
      <c r="CL97">
        <f t="shared" si="170"/>
        <v>1</v>
      </c>
      <c r="CM97">
        <f t="shared" si="170"/>
        <v>1</v>
      </c>
      <c r="CN97">
        <f t="shared" si="156"/>
        <v>0.2</v>
      </c>
      <c r="CO97">
        <f t="shared" si="157"/>
        <v>0.4</v>
      </c>
      <c r="CP97">
        <f t="shared" si="157"/>
        <v>0.60000000000000009</v>
      </c>
      <c r="CQ97">
        <f t="shared" si="157"/>
        <v>0.8</v>
      </c>
      <c r="CR97">
        <f t="shared" si="157"/>
        <v>1</v>
      </c>
    </row>
    <row r="98" spans="1:96" x14ac:dyDescent="0.25">
      <c r="A98" t="s">
        <v>96</v>
      </c>
      <c r="B98">
        <f>VLOOKUP(CONCATENATE($A98,"_",B$4),assets_m6!$A:$D,4,FALSE)</f>
        <v>100.11</v>
      </c>
      <c r="C98">
        <f>VLOOKUP(CONCATENATE($A98,"_",C$4),assets_m6!$A:$D,4,FALSE)</f>
        <v>100.19</v>
      </c>
      <c r="D98">
        <f>VLOOKUP(CONCATENATE($A98,"_",D$4),assets_m6!$A:$D,4,FALSE)</f>
        <v>101.19</v>
      </c>
      <c r="E98">
        <f>VLOOKUP(CONCATENATE($A98,"_",E$4),assets_m6!$A:$D,4,FALSE)</f>
        <v>102.58</v>
      </c>
      <c r="F98">
        <f>VLOOKUP(CONCATENATE($A98,"_",F$4),assets_m6!$A:$D,4,FALSE)</f>
        <v>100.9</v>
      </c>
      <c r="G98">
        <f>VLOOKUP(CONCATENATE($A98,"_",G$4),assets_m6!$A:$D,4,FALSE)</f>
        <v>99.36</v>
      </c>
      <c r="H98">
        <f>VLOOKUP(CONCATENATE($A98,"_",H$4),assets_m6!$A:$D,4,FALSE)</f>
        <v>98.99</v>
      </c>
      <c r="I98">
        <f>VLOOKUP(CONCATENATE($A98,"_",I$4),assets_m6!$A:$D,4,FALSE)</f>
        <v>100.48</v>
      </c>
      <c r="J98">
        <f>VLOOKUP(CONCATENATE($A98,"_",J$4),assets_m6!$A:$D,4,FALSE)</f>
        <v>101.01</v>
      </c>
      <c r="K98">
        <f>VLOOKUP(CONCATENATE($A98,"_",K$4),assets_m6!$A:$D,4,FALSE)</f>
        <v>99.16</v>
      </c>
      <c r="L98">
        <f>VLOOKUP(CONCATENATE($A98,"_",L$4),assets_m6!$A:$D,4,FALSE)</f>
        <v>98.34</v>
      </c>
      <c r="M98" t="e">
        <f>VLOOKUP(CONCATENATE($A98,"_",M$4),assets_m6!$A:$D,4,FALSE)</f>
        <v>#N/A</v>
      </c>
      <c r="N98">
        <f>VLOOKUP(CONCATENATE($A98,"_",N$4),assets_m6!$A:$D,4,FALSE)</f>
        <v>97.39</v>
      </c>
      <c r="O98">
        <f>VLOOKUP(CONCATENATE($A98,"_",O$4),assets_m6!$A:$D,4,FALSE)</f>
        <v>95.6</v>
      </c>
      <c r="P98">
        <f>VLOOKUP(CONCATENATE($A98,"_",P$4),assets_m6!$A:$D,4,FALSE)</f>
        <v>96.82</v>
      </c>
      <c r="Q98">
        <f>VLOOKUP(CONCATENATE($A98,"_",Q$4),assets_m6!$A:$D,4,FALSE)</f>
        <v>99.13</v>
      </c>
      <c r="R98">
        <f>VLOOKUP(CONCATENATE($A98,"_",R$4),assets_m6!$A:$D,4,FALSE)</f>
        <v>99.89</v>
      </c>
      <c r="S98">
        <f>VLOOKUP(CONCATENATE($A98,"_",S$4),assets_m6!$A:$D,4,FALSE)</f>
        <v>98.4</v>
      </c>
      <c r="T98">
        <f>VLOOKUP(CONCATENATE($A98,"_",T$4),assets_m6!$A:$D,4,FALSE)</f>
        <v>100.5</v>
      </c>
      <c r="U98">
        <f>VLOOKUP(CONCATENATE($A98,"_",U$4),assets_m6!$A:$D,4,FALSE)</f>
        <v>100.61</v>
      </c>
      <c r="V98">
        <f>VLOOKUP(CONCATENATE($A98,"_",V$4),assets_m6!$A:$D,4,FALSE)</f>
        <v>100.39</v>
      </c>
      <c r="X98" t="str">
        <f t="shared" si="158"/>
        <v>XLI</v>
      </c>
      <c r="Y98">
        <f t="shared" si="115"/>
        <v>100.11</v>
      </c>
      <c r="Z98">
        <f t="shared" si="116"/>
        <v>100.19</v>
      </c>
      <c r="AA98">
        <f t="shared" si="117"/>
        <v>101.19</v>
      </c>
      <c r="AB98">
        <f t="shared" si="118"/>
        <v>102.58</v>
      </c>
      <c r="AC98">
        <f t="shared" si="119"/>
        <v>100.9</v>
      </c>
      <c r="AD98">
        <f t="shared" si="120"/>
        <v>99.36</v>
      </c>
      <c r="AE98">
        <f t="shared" si="121"/>
        <v>98.99</v>
      </c>
      <c r="AF98">
        <f t="shared" si="122"/>
        <v>100.48</v>
      </c>
      <c r="AG98">
        <f t="shared" si="123"/>
        <v>101.01</v>
      </c>
      <c r="AH98">
        <f t="shared" si="124"/>
        <v>99.16</v>
      </c>
      <c r="AI98">
        <f t="shared" si="125"/>
        <v>98.34</v>
      </c>
      <c r="AJ98">
        <f t="shared" si="126"/>
        <v>98.34</v>
      </c>
      <c r="AK98">
        <f t="shared" si="127"/>
        <v>97.39</v>
      </c>
      <c r="AL98">
        <f t="shared" si="128"/>
        <v>95.6</v>
      </c>
      <c r="AM98">
        <f t="shared" si="129"/>
        <v>96.82</v>
      </c>
      <c r="AN98">
        <f t="shared" si="130"/>
        <v>99.13</v>
      </c>
      <c r="AO98">
        <f t="shared" si="131"/>
        <v>99.89</v>
      </c>
      <c r="AP98">
        <f t="shared" si="132"/>
        <v>98.4</v>
      </c>
      <c r="AQ98">
        <f t="shared" si="133"/>
        <v>100.5</v>
      </c>
      <c r="AR98">
        <f t="shared" si="134"/>
        <v>100.61</v>
      </c>
      <c r="AS98">
        <f t="shared" si="135"/>
        <v>100.39</v>
      </c>
      <c r="AU98" t="str">
        <f t="shared" si="159"/>
        <v>XLI</v>
      </c>
      <c r="AV98">
        <f t="shared" si="136"/>
        <v>7.9912096693635297E-6</v>
      </c>
      <c r="AW98">
        <f t="shared" si="137"/>
        <v>9.9810360315400747E-5</v>
      </c>
      <c r="AX98">
        <f t="shared" si="138"/>
        <v>1.3736535230754034E-4</v>
      </c>
      <c r="AY98">
        <f t="shared" si="139"/>
        <v>-1.6377461493468441E-4</v>
      </c>
      <c r="AZ98">
        <f t="shared" si="140"/>
        <v>-1.5262636273538218E-4</v>
      </c>
      <c r="BA98">
        <f t="shared" si="141"/>
        <v>-3.7238325281804E-5</v>
      </c>
      <c r="BB98">
        <f t="shared" si="142"/>
        <v>1.5052025457116974E-4</v>
      </c>
      <c r="BC98">
        <f t="shared" si="143"/>
        <v>5.2746815286624317E-5</v>
      </c>
      <c r="BD98">
        <f t="shared" si="144"/>
        <v>-1.8315018315018399E-4</v>
      </c>
      <c r="BE98">
        <f t="shared" si="145"/>
        <v>-8.2694634933440207E-5</v>
      </c>
      <c r="BF98">
        <f t="shared" si="146"/>
        <v>0</v>
      </c>
      <c r="BG98">
        <f t="shared" si="147"/>
        <v>-9.660362009355327E-5</v>
      </c>
      <c r="BH98">
        <f t="shared" si="148"/>
        <v>-1.8379710442550633E-4</v>
      </c>
      <c r="BI98">
        <f t="shared" si="149"/>
        <v>1.2761506276150617E-4</v>
      </c>
      <c r="BJ98">
        <f t="shared" si="150"/>
        <v>2.3858706878744087E-4</v>
      </c>
      <c r="BK98">
        <f t="shared" si="151"/>
        <v>7.6667002925451944E-5</v>
      </c>
      <c r="BL98">
        <f t="shared" si="152"/>
        <v>-1.4916408048853689E-4</v>
      </c>
      <c r="BM98">
        <f t="shared" si="153"/>
        <v>2.1341463414634087E-4</v>
      </c>
      <c r="BN98">
        <f t="shared" si="154"/>
        <v>1.094527363184074E-5</v>
      </c>
      <c r="BO98">
        <f t="shared" si="155"/>
        <v>-2.1866613656694053E-5</v>
      </c>
      <c r="BQ98" t="s">
        <v>96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160"/>
        <v>2.7969233842773064E-3</v>
      </c>
      <c r="BZ98">
        <f t="shared" si="161"/>
        <v>72</v>
      </c>
      <c r="CA98">
        <f t="shared" si="162"/>
        <v>4</v>
      </c>
      <c r="CB98">
        <f t="shared" si="163"/>
        <v>0.12000000000000002</v>
      </c>
      <c r="CC98">
        <f t="shared" si="164"/>
        <v>0</v>
      </c>
      <c r="CD98">
        <f t="shared" si="165"/>
        <v>0</v>
      </c>
      <c r="CE98">
        <f t="shared" si="166"/>
        <v>0</v>
      </c>
      <c r="CF98">
        <f t="shared" si="167"/>
        <v>1</v>
      </c>
      <c r="CG98">
        <f t="shared" si="168"/>
        <v>0</v>
      </c>
      <c r="CI98">
        <f t="shared" si="169"/>
        <v>0</v>
      </c>
      <c r="CJ98">
        <f t="shared" si="170"/>
        <v>0</v>
      </c>
      <c r="CK98">
        <f t="shared" si="170"/>
        <v>0</v>
      </c>
      <c r="CL98">
        <f t="shared" si="170"/>
        <v>1</v>
      </c>
      <c r="CM98">
        <f t="shared" si="170"/>
        <v>1</v>
      </c>
      <c r="CN98">
        <f t="shared" si="156"/>
        <v>0.2</v>
      </c>
      <c r="CO98">
        <f t="shared" si="157"/>
        <v>0.4</v>
      </c>
      <c r="CP98">
        <f t="shared" si="157"/>
        <v>0.60000000000000009</v>
      </c>
      <c r="CQ98">
        <f t="shared" si="157"/>
        <v>0.8</v>
      </c>
      <c r="CR98">
        <f t="shared" si="157"/>
        <v>1</v>
      </c>
    </row>
    <row r="99" spans="1:96" x14ac:dyDescent="0.25">
      <c r="A99" t="s">
        <v>97</v>
      </c>
      <c r="B99">
        <f>VLOOKUP(CONCATENATE($A99,"_",B$4),assets_m6!$A:$D,4,FALSE)</f>
        <v>159.6</v>
      </c>
      <c r="C99">
        <f>VLOOKUP(CONCATENATE($A99,"_",C$4),assets_m6!$A:$D,4,FALSE)</f>
        <v>158.54</v>
      </c>
      <c r="D99">
        <f>VLOOKUP(CONCATENATE($A99,"_",D$4),assets_m6!$A:$D,4,FALSE)</f>
        <v>160.5</v>
      </c>
      <c r="E99">
        <f>VLOOKUP(CONCATENATE($A99,"_",E$4),assets_m6!$A:$D,4,FALSE)</f>
        <v>164.06</v>
      </c>
      <c r="F99">
        <f>VLOOKUP(CONCATENATE($A99,"_",F$4),assets_m6!$A:$D,4,FALSE)</f>
        <v>159.77000000000001</v>
      </c>
      <c r="G99">
        <f>VLOOKUP(CONCATENATE($A99,"_",G$4),assets_m6!$A:$D,4,FALSE)</f>
        <v>154.88999999999999</v>
      </c>
      <c r="H99">
        <f>VLOOKUP(CONCATENATE($A99,"_",H$4),assets_m6!$A:$D,4,FALSE)</f>
        <v>154.84</v>
      </c>
      <c r="I99">
        <f>VLOOKUP(CONCATENATE($A99,"_",I$4),assets_m6!$A:$D,4,FALSE)</f>
        <v>158.91</v>
      </c>
      <c r="J99">
        <f>VLOOKUP(CONCATENATE($A99,"_",J$4),assets_m6!$A:$D,4,FALSE)</f>
        <v>158.75</v>
      </c>
      <c r="K99">
        <f>VLOOKUP(CONCATENATE($A99,"_",K$4),assets_m6!$A:$D,4,FALSE)</f>
        <v>154</v>
      </c>
      <c r="L99">
        <f>VLOOKUP(CONCATENATE($A99,"_",L$4),assets_m6!$A:$D,4,FALSE)</f>
        <v>152.44</v>
      </c>
      <c r="M99" t="e">
        <f>VLOOKUP(CONCATENATE($A99,"_",M$4),assets_m6!$A:$D,4,FALSE)</f>
        <v>#N/A</v>
      </c>
      <c r="N99">
        <f>VLOOKUP(CONCATENATE($A99,"_",N$4),assets_m6!$A:$D,4,FALSE)</f>
        <v>151.03</v>
      </c>
      <c r="O99">
        <f>VLOOKUP(CONCATENATE($A99,"_",O$4),assets_m6!$A:$D,4,FALSE)</f>
        <v>147.25</v>
      </c>
      <c r="P99">
        <f>VLOOKUP(CONCATENATE($A99,"_",P$4),assets_m6!$A:$D,4,FALSE)</f>
        <v>152.28</v>
      </c>
      <c r="Q99">
        <f>VLOOKUP(CONCATENATE($A99,"_",Q$4),assets_m6!$A:$D,4,FALSE)</f>
        <v>154.35</v>
      </c>
      <c r="R99">
        <f>VLOOKUP(CONCATENATE($A99,"_",R$4),assets_m6!$A:$D,4,FALSE)</f>
        <v>154.07</v>
      </c>
      <c r="S99">
        <f>VLOOKUP(CONCATENATE($A99,"_",S$4),assets_m6!$A:$D,4,FALSE)</f>
        <v>150.99</v>
      </c>
      <c r="T99">
        <f>VLOOKUP(CONCATENATE($A99,"_",T$4),assets_m6!$A:$D,4,FALSE)</f>
        <v>154.26</v>
      </c>
      <c r="U99">
        <f>VLOOKUP(CONCATENATE($A99,"_",U$4),assets_m6!$A:$D,4,FALSE)</f>
        <v>152.41999999999999</v>
      </c>
      <c r="V99">
        <f>VLOOKUP(CONCATENATE($A99,"_",V$4),assets_m6!$A:$D,4,FALSE)</f>
        <v>149.75</v>
      </c>
      <c r="X99" t="str">
        <f t="shared" si="158"/>
        <v>XLK</v>
      </c>
      <c r="Y99">
        <f t="shared" si="115"/>
        <v>159.6</v>
      </c>
      <c r="Z99">
        <f t="shared" si="116"/>
        <v>158.54</v>
      </c>
      <c r="AA99">
        <f t="shared" si="117"/>
        <v>160.5</v>
      </c>
      <c r="AB99">
        <f t="shared" si="118"/>
        <v>164.06</v>
      </c>
      <c r="AC99">
        <f t="shared" si="119"/>
        <v>159.77000000000001</v>
      </c>
      <c r="AD99">
        <f t="shared" si="120"/>
        <v>154.88999999999999</v>
      </c>
      <c r="AE99">
        <f t="shared" si="121"/>
        <v>154.84</v>
      </c>
      <c r="AF99">
        <f t="shared" si="122"/>
        <v>158.91</v>
      </c>
      <c r="AG99">
        <f t="shared" si="123"/>
        <v>158.75</v>
      </c>
      <c r="AH99">
        <f t="shared" si="124"/>
        <v>154</v>
      </c>
      <c r="AI99">
        <f t="shared" si="125"/>
        <v>152.44</v>
      </c>
      <c r="AJ99">
        <f t="shared" si="126"/>
        <v>152.44</v>
      </c>
      <c r="AK99">
        <f t="shared" si="127"/>
        <v>151.03</v>
      </c>
      <c r="AL99">
        <f t="shared" si="128"/>
        <v>147.25</v>
      </c>
      <c r="AM99">
        <f t="shared" si="129"/>
        <v>152.28</v>
      </c>
      <c r="AN99">
        <f t="shared" si="130"/>
        <v>154.35</v>
      </c>
      <c r="AO99">
        <f t="shared" si="131"/>
        <v>154.07</v>
      </c>
      <c r="AP99">
        <f t="shared" si="132"/>
        <v>150.99</v>
      </c>
      <c r="AQ99">
        <f t="shared" si="133"/>
        <v>154.26</v>
      </c>
      <c r="AR99">
        <f t="shared" si="134"/>
        <v>152.41999999999999</v>
      </c>
      <c r="AS99">
        <f t="shared" si="135"/>
        <v>149.75</v>
      </c>
      <c r="AU99" t="str">
        <f t="shared" si="159"/>
        <v>XLK</v>
      </c>
      <c r="AV99">
        <f t="shared" si="136"/>
        <v>-6.6416040100250766E-5</v>
      </c>
      <c r="AW99">
        <f t="shared" si="137"/>
        <v>1.2362810647155342E-4</v>
      </c>
      <c r="AX99">
        <f t="shared" si="138"/>
        <v>2.2180685358255464E-4</v>
      </c>
      <c r="AY99">
        <f t="shared" si="139"/>
        <v>-2.614896988906493E-4</v>
      </c>
      <c r="AZ99">
        <f t="shared" si="140"/>
        <v>-3.0543906866120196E-4</v>
      </c>
      <c r="BA99">
        <f t="shared" si="141"/>
        <v>-3.2280973594152591E-6</v>
      </c>
      <c r="BB99">
        <f t="shared" si="142"/>
        <v>2.6285197623353095E-4</v>
      </c>
      <c r="BC99">
        <f t="shared" si="143"/>
        <v>-1.0068592284940949E-5</v>
      </c>
      <c r="BD99">
        <f t="shared" si="144"/>
        <v>-2.9921259842519685E-4</v>
      </c>
      <c r="BE99">
        <f t="shared" si="145"/>
        <v>-1.0129870129870145E-4</v>
      </c>
      <c r="BF99">
        <f t="shared" si="146"/>
        <v>0</v>
      </c>
      <c r="BG99">
        <f t="shared" si="147"/>
        <v>-9.2495408029388395E-5</v>
      </c>
      <c r="BH99">
        <f t="shared" si="148"/>
        <v>-2.5028140104614989E-4</v>
      </c>
      <c r="BI99">
        <f t="shared" si="149"/>
        <v>3.4159592529711382E-4</v>
      </c>
      <c r="BJ99">
        <f t="shared" si="150"/>
        <v>1.3593380614657167E-4</v>
      </c>
      <c r="BK99">
        <f t="shared" si="151"/>
        <v>-1.8140589569161072E-5</v>
      </c>
      <c r="BL99">
        <f t="shared" si="152"/>
        <v>-1.9990913221262961E-4</v>
      </c>
      <c r="BM99">
        <f t="shared" si="153"/>
        <v>2.1657063381680784E-4</v>
      </c>
      <c r="BN99">
        <f t="shared" si="154"/>
        <v>-1.1927913911577879E-4</v>
      </c>
      <c r="BO99">
        <f t="shared" si="155"/>
        <v>-1.7517386169793912E-4</v>
      </c>
      <c r="BQ99" t="s">
        <v>97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160"/>
        <v>-6.1716791979949844E-2</v>
      </c>
      <c r="BZ99">
        <f t="shared" si="161"/>
        <v>33</v>
      </c>
      <c r="CA99">
        <f t="shared" si="162"/>
        <v>2</v>
      </c>
      <c r="CB99">
        <f t="shared" si="163"/>
        <v>0.11999999999999997</v>
      </c>
      <c r="CC99">
        <f t="shared" si="164"/>
        <v>0</v>
      </c>
      <c r="CD99">
        <f t="shared" si="165"/>
        <v>1</v>
      </c>
      <c r="CE99">
        <f t="shared" si="166"/>
        <v>0</v>
      </c>
      <c r="CF99">
        <f t="shared" si="167"/>
        <v>0</v>
      </c>
      <c r="CG99">
        <f t="shared" si="168"/>
        <v>0</v>
      </c>
      <c r="CI99">
        <f t="shared" si="169"/>
        <v>0</v>
      </c>
      <c r="CJ99">
        <f t="shared" si="170"/>
        <v>1</v>
      </c>
      <c r="CK99">
        <f t="shared" si="170"/>
        <v>1</v>
      </c>
      <c r="CL99">
        <f t="shared" si="170"/>
        <v>1</v>
      </c>
      <c r="CM99">
        <f t="shared" si="170"/>
        <v>1</v>
      </c>
      <c r="CN99">
        <f t="shared" si="156"/>
        <v>0.2</v>
      </c>
      <c r="CO99">
        <f t="shared" si="157"/>
        <v>0.4</v>
      </c>
      <c r="CP99">
        <f t="shared" si="157"/>
        <v>0.60000000000000009</v>
      </c>
      <c r="CQ99">
        <f t="shared" si="157"/>
        <v>0.8</v>
      </c>
      <c r="CR99">
        <f t="shared" si="157"/>
        <v>1</v>
      </c>
    </row>
    <row r="100" spans="1:96" x14ac:dyDescent="0.25">
      <c r="A100" t="s">
        <v>98</v>
      </c>
      <c r="B100">
        <f>VLOOKUP(CONCATENATE($A100,"_",B$4),assets_m6!$A:$D,4,FALSE)</f>
        <v>75.89</v>
      </c>
      <c r="C100">
        <f>VLOOKUP(CONCATENATE($A100,"_",C$4),assets_m6!$A:$D,4,FALSE)</f>
        <v>76.03</v>
      </c>
      <c r="D100">
        <f>VLOOKUP(CONCATENATE($A100,"_",D$4),assets_m6!$A:$D,4,FALSE)</f>
        <v>76.319999999999993</v>
      </c>
      <c r="E100">
        <f>VLOOKUP(CONCATENATE($A100,"_",E$4),assets_m6!$A:$D,4,FALSE)</f>
        <v>76.34</v>
      </c>
      <c r="F100">
        <f>VLOOKUP(CONCATENATE($A100,"_",F$4),assets_m6!$A:$D,4,FALSE)</f>
        <v>75.52</v>
      </c>
      <c r="G100">
        <f>VLOOKUP(CONCATENATE($A100,"_",G$4),assets_m6!$A:$D,4,FALSE)</f>
        <v>75.25</v>
      </c>
      <c r="H100">
        <f>VLOOKUP(CONCATENATE($A100,"_",H$4),assets_m6!$A:$D,4,FALSE)</f>
        <v>75.040000000000006</v>
      </c>
      <c r="I100">
        <f>VLOOKUP(CONCATENATE($A100,"_",I$4),assets_m6!$A:$D,4,FALSE)</f>
        <v>75.17</v>
      </c>
      <c r="J100">
        <f>VLOOKUP(CONCATENATE($A100,"_",J$4),assets_m6!$A:$D,4,FALSE)</f>
        <v>75.31</v>
      </c>
      <c r="K100">
        <f>VLOOKUP(CONCATENATE($A100,"_",K$4),assets_m6!$A:$D,4,FALSE)</f>
        <v>75.89</v>
      </c>
      <c r="L100">
        <f>VLOOKUP(CONCATENATE($A100,"_",L$4),assets_m6!$A:$D,4,FALSE)</f>
        <v>76.03</v>
      </c>
      <c r="M100" t="e">
        <f>VLOOKUP(CONCATENATE($A100,"_",M$4),assets_m6!$A:$D,4,FALSE)</f>
        <v>#N/A</v>
      </c>
      <c r="N100">
        <f>VLOOKUP(CONCATENATE($A100,"_",N$4),assets_m6!$A:$D,4,FALSE)</f>
        <v>75.44</v>
      </c>
      <c r="O100">
        <f>VLOOKUP(CONCATENATE($A100,"_",O$4),assets_m6!$A:$D,4,FALSE)</f>
        <v>74.83</v>
      </c>
      <c r="P100">
        <f>VLOOKUP(CONCATENATE($A100,"_",P$4),assets_m6!$A:$D,4,FALSE)</f>
        <v>73.540000000000006</v>
      </c>
      <c r="Q100">
        <f>VLOOKUP(CONCATENATE($A100,"_",Q$4),assets_m6!$A:$D,4,FALSE)</f>
        <v>75.91</v>
      </c>
      <c r="R100">
        <f>VLOOKUP(CONCATENATE($A100,"_",R$4),assets_m6!$A:$D,4,FALSE)</f>
        <v>74.900000000000006</v>
      </c>
      <c r="S100">
        <f>VLOOKUP(CONCATENATE($A100,"_",S$4),assets_m6!$A:$D,4,FALSE)</f>
        <v>74.459999999999994</v>
      </c>
      <c r="T100">
        <f>VLOOKUP(CONCATENATE($A100,"_",T$4),assets_m6!$A:$D,4,FALSE)</f>
        <v>75.25</v>
      </c>
      <c r="U100">
        <f>VLOOKUP(CONCATENATE($A100,"_",U$4),assets_m6!$A:$D,4,FALSE)</f>
        <v>75.86</v>
      </c>
      <c r="V100">
        <f>VLOOKUP(CONCATENATE($A100,"_",V$4),assets_m6!$A:$D,4,FALSE)</f>
        <v>75.87</v>
      </c>
      <c r="X100" t="str">
        <f t="shared" si="158"/>
        <v>XLP</v>
      </c>
      <c r="Y100">
        <f t="shared" si="115"/>
        <v>75.89</v>
      </c>
      <c r="Z100">
        <f t="shared" si="116"/>
        <v>76.03</v>
      </c>
      <c r="AA100">
        <f t="shared" si="117"/>
        <v>76.319999999999993</v>
      </c>
      <c r="AB100">
        <f t="shared" si="118"/>
        <v>76.34</v>
      </c>
      <c r="AC100">
        <f t="shared" si="119"/>
        <v>75.52</v>
      </c>
      <c r="AD100">
        <f t="shared" si="120"/>
        <v>75.25</v>
      </c>
      <c r="AE100">
        <f t="shared" si="121"/>
        <v>75.040000000000006</v>
      </c>
      <c r="AF100">
        <f t="shared" si="122"/>
        <v>75.17</v>
      </c>
      <c r="AG100">
        <f t="shared" si="123"/>
        <v>75.31</v>
      </c>
      <c r="AH100">
        <f t="shared" si="124"/>
        <v>75.89</v>
      </c>
      <c r="AI100">
        <f t="shared" si="125"/>
        <v>76.03</v>
      </c>
      <c r="AJ100">
        <f t="shared" si="126"/>
        <v>76.03</v>
      </c>
      <c r="AK100">
        <f t="shared" si="127"/>
        <v>75.44</v>
      </c>
      <c r="AL100">
        <f t="shared" si="128"/>
        <v>74.83</v>
      </c>
      <c r="AM100">
        <f t="shared" si="129"/>
        <v>73.540000000000006</v>
      </c>
      <c r="AN100">
        <f t="shared" si="130"/>
        <v>75.91</v>
      </c>
      <c r="AO100">
        <f t="shared" si="131"/>
        <v>74.900000000000006</v>
      </c>
      <c r="AP100">
        <f t="shared" si="132"/>
        <v>74.459999999999994</v>
      </c>
      <c r="AQ100">
        <f t="shared" si="133"/>
        <v>75.25</v>
      </c>
      <c r="AR100">
        <f t="shared" si="134"/>
        <v>75.86</v>
      </c>
      <c r="AS100">
        <f t="shared" si="135"/>
        <v>75.87</v>
      </c>
      <c r="AU100" t="str">
        <f t="shared" si="159"/>
        <v>XLP</v>
      </c>
      <c r="AV100">
        <f t="shared" si="136"/>
        <v>1.8447753327184156E-5</v>
      </c>
      <c r="AW100">
        <f t="shared" si="137"/>
        <v>3.814283835328055E-5</v>
      </c>
      <c r="AX100">
        <f t="shared" si="138"/>
        <v>2.6205450733766032E-6</v>
      </c>
      <c r="AY100">
        <f t="shared" si="139"/>
        <v>-1.0741419963322076E-4</v>
      </c>
      <c r="AZ100">
        <f t="shared" si="140"/>
        <v>-3.5752118644067274E-5</v>
      </c>
      <c r="BA100">
        <f t="shared" si="141"/>
        <v>-2.7906976744185214E-5</v>
      </c>
      <c r="BB100">
        <f t="shared" si="142"/>
        <v>1.7324093816630522E-5</v>
      </c>
      <c r="BC100">
        <f t="shared" si="143"/>
        <v>1.8624451243847355E-5</v>
      </c>
      <c r="BD100">
        <f t="shared" si="144"/>
        <v>7.7015004647456946E-5</v>
      </c>
      <c r="BE100">
        <f t="shared" si="145"/>
        <v>1.8447753327184156E-5</v>
      </c>
      <c r="BF100">
        <f t="shared" si="146"/>
        <v>0</v>
      </c>
      <c r="BG100">
        <f t="shared" si="147"/>
        <v>-7.7600946994607842E-5</v>
      </c>
      <c r="BH100">
        <f t="shared" si="148"/>
        <v>-8.0858960763520611E-5</v>
      </c>
      <c r="BI100">
        <f t="shared" si="149"/>
        <v>-1.7239075237204224E-4</v>
      </c>
      <c r="BJ100">
        <f t="shared" si="150"/>
        <v>3.2227359260266392E-4</v>
      </c>
      <c r="BK100">
        <f t="shared" si="151"/>
        <v>-1.3305229877486378E-4</v>
      </c>
      <c r="BL100">
        <f t="shared" si="152"/>
        <v>-5.8744993324434159E-5</v>
      </c>
      <c r="BM100">
        <f t="shared" si="153"/>
        <v>1.0609723341391437E-4</v>
      </c>
      <c r="BN100">
        <f t="shared" si="154"/>
        <v>8.1063122923587968E-5</v>
      </c>
      <c r="BO100">
        <f t="shared" si="155"/>
        <v>1.3182177695762083E-6</v>
      </c>
      <c r="BQ100" t="s">
        <v>98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160"/>
        <v>-2.6353933324543447E-4</v>
      </c>
      <c r="BZ100">
        <f t="shared" si="161"/>
        <v>66</v>
      </c>
      <c r="CA100">
        <f t="shared" si="162"/>
        <v>4</v>
      </c>
      <c r="CB100">
        <f t="shared" si="163"/>
        <v>0.12000000000000002</v>
      </c>
      <c r="CC100">
        <f t="shared" si="164"/>
        <v>0</v>
      </c>
      <c r="CD100">
        <f t="shared" si="165"/>
        <v>0</v>
      </c>
      <c r="CE100">
        <f t="shared" si="166"/>
        <v>0</v>
      </c>
      <c r="CF100">
        <f t="shared" si="167"/>
        <v>1</v>
      </c>
      <c r="CG100">
        <f t="shared" si="168"/>
        <v>0</v>
      </c>
      <c r="CI100">
        <f t="shared" si="169"/>
        <v>0</v>
      </c>
      <c r="CJ100">
        <f t="shared" si="170"/>
        <v>0</v>
      </c>
      <c r="CK100">
        <f t="shared" si="170"/>
        <v>0</v>
      </c>
      <c r="CL100">
        <f t="shared" si="170"/>
        <v>1</v>
      </c>
      <c r="CM100">
        <f t="shared" si="170"/>
        <v>1</v>
      </c>
      <c r="CN100">
        <f t="shared" si="156"/>
        <v>0.2</v>
      </c>
      <c r="CO100">
        <f t="shared" si="157"/>
        <v>0.4</v>
      </c>
      <c r="CP100">
        <f t="shared" si="157"/>
        <v>0.60000000000000009</v>
      </c>
      <c r="CQ100">
        <f t="shared" si="157"/>
        <v>0.8</v>
      </c>
      <c r="CR100">
        <f t="shared" si="157"/>
        <v>1</v>
      </c>
    </row>
    <row r="101" spans="1:96" x14ac:dyDescent="0.25">
      <c r="A101" t="s">
        <v>99</v>
      </c>
      <c r="B101">
        <f>VLOOKUP(CONCATENATE($A101,"_",B$4),assets_m6!$A:$D,4,FALSE)</f>
        <v>68.48</v>
      </c>
      <c r="C101">
        <f>VLOOKUP(CONCATENATE($A101,"_",C$4),assets_m6!$A:$D,4,FALSE)</f>
        <v>68.38</v>
      </c>
      <c r="D101">
        <f>VLOOKUP(CONCATENATE($A101,"_",D$4),assets_m6!$A:$D,4,FALSE)</f>
        <v>68.430000000000007</v>
      </c>
      <c r="E101">
        <f>VLOOKUP(CONCATENATE($A101,"_",E$4),assets_m6!$A:$D,4,FALSE)</f>
        <v>68.73</v>
      </c>
      <c r="F101">
        <f>VLOOKUP(CONCATENATE($A101,"_",F$4),assets_m6!$A:$D,4,FALSE)</f>
        <v>66.989999999999995</v>
      </c>
      <c r="G101">
        <f>VLOOKUP(CONCATENATE($A101,"_",G$4),assets_m6!$A:$D,4,FALSE)</f>
        <v>67.03</v>
      </c>
      <c r="H101">
        <f>VLOOKUP(CONCATENATE($A101,"_",H$4),assets_m6!$A:$D,4,FALSE)</f>
        <v>66.459999999999994</v>
      </c>
      <c r="I101">
        <f>VLOOKUP(CONCATENATE($A101,"_",I$4),assets_m6!$A:$D,4,FALSE)</f>
        <v>66.150000000000006</v>
      </c>
      <c r="J101">
        <f>VLOOKUP(CONCATENATE($A101,"_",J$4),assets_m6!$A:$D,4,FALSE)</f>
        <v>66.3</v>
      </c>
      <c r="K101">
        <f>VLOOKUP(CONCATENATE($A101,"_",K$4),assets_m6!$A:$D,4,FALSE)</f>
        <v>66.34</v>
      </c>
      <c r="L101">
        <f>VLOOKUP(CONCATENATE($A101,"_",L$4),assets_m6!$A:$D,4,FALSE)</f>
        <v>66.22</v>
      </c>
      <c r="M101" t="e">
        <f>VLOOKUP(CONCATENATE($A101,"_",M$4),assets_m6!$A:$D,4,FALSE)</f>
        <v>#N/A</v>
      </c>
      <c r="N101">
        <f>VLOOKUP(CONCATENATE($A101,"_",N$4),assets_m6!$A:$D,4,FALSE)</f>
        <v>66.150000000000006</v>
      </c>
      <c r="O101">
        <f>VLOOKUP(CONCATENATE($A101,"_",O$4),assets_m6!$A:$D,4,FALSE)</f>
        <v>65.03</v>
      </c>
      <c r="P101">
        <f>VLOOKUP(CONCATENATE($A101,"_",P$4),assets_m6!$A:$D,4,FALSE)</f>
        <v>65.55</v>
      </c>
      <c r="Q101">
        <f>VLOOKUP(CONCATENATE($A101,"_",Q$4),assets_m6!$A:$D,4,FALSE)</f>
        <v>67.58</v>
      </c>
      <c r="R101">
        <f>VLOOKUP(CONCATENATE($A101,"_",R$4),assets_m6!$A:$D,4,FALSE)</f>
        <v>67.930000000000007</v>
      </c>
      <c r="S101">
        <f>VLOOKUP(CONCATENATE($A101,"_",S$4),assets_m6!$A:$D,4,FALSE)</f>
        <v>67.34</v>
      </c>
      <c r="T101">
        <f>VLOOKUP(CONCATENATE($A101,"_",T$4),assets_m6!$A:$D,4,FALSE)</f>
        <v>68.16</v>
      </c>
      <c r="U101">
        <f>VLOOKUP(CONCATENATE($A101,"_",U$4),assets_m6!$A:$D,4,FALSE)</f>
        <v>69.36</v>
      </c>
      <c r="V101">
        <f>VLOOKUP(CONCATENATE($A101,"_",V$4),assets_m6!$A:$D,4,FALSE)</f>
        <v>70.89</v>
      </c>
      <c r="X101" t="str">
        <f t="shared" si="158"/>
        <v>XLU</v>
      </c>
      <c r="Y101">
        <f t="shared" si="115"/>
        <v>68.48</v>
      </c>
      <c r="Z101">
        <f t="shared" ref="Z101:Z104" si="171">IFERROR(C101,Y101)</f>
        <v>68.38</v>
      </c>
      <c r="AA101">
        <f t="shared" ref="AA101:AA104" si="172">IFERROR(D101,Z101)</f>
        <v>68.430000000000007</v>
      </c>
      <c r="AB101">
        <f t="shared" ref="AB101:AB104" si="173">IFERROR(E101,AA101)</f>
        <v>68.73</v>
      </c>
      <c r="AC101">
        <f t="shared" ref="AC101:AC104" si="174">IFERROR(F101,AB101)</f>
        <v>66.989999999999995</v>
      </c>
      <c r="AD101">
        <f t="shared" ref="AD101:AD104" si="175">IFERROR(G101,AC101)</f>
        <v>67.03</v>
      </c>
      <c r="AE101">
        <f t="shared" ref="AE101:AE104" si="176">IFERROR(H101,AD101)</f>
        <v>66.459999999999994</v>
      </c>
      <c r="AF101">
        <f t="shared" ref="AF101:AF104" si="177">IFERROR(I101,AE101)</f>
        <v>66.150000000000006</v>
      </c>
      <c r="AG101">
        <f t="shared" ref="AG101:AG104" si="178">IFERROR(J101,AF101)</f>
        <v>66.3</v>
      </c>
      <c r="AH101">
        <f t="shared" ref="AH101:AH104" si="179">IFERROR(K101,AG101)</f>
        <v>66.34</v>
      </c>
      <c r="AI101">
        <f t="shared" ref="AI101:AI104" si="180">IFERROR(L101,AH101)</f>
        <v>66.22</v>
      </c>
      <c r="AJ101">
        <f t="shared" ref="AJ101:AJ104" si="181">IFERROR(M101,AI101)</f>
        <v>66.22</v>
      </c>
      <c r="AK101">
        <f t="shared" ref="AK101:AK104" si="182">IFERROR(N101,AJ101)</f>
        <v>66.150000000000006</v>
      </c>
      <c r="AL101">
        <f t="shared" ref="AL101:AL104" si="183">IFERROR(O101,AK101)</f>
        <v>65.03</v>
      </c>
      <c r="AM101">
        <f t="shared" ref="AM101:AM104" si="184">IFERROR(P101,AL101)</f>
        <v>65.55</v>
      </c>
      <c r="AN101">
        <f t="shared" ref="AN101:AN104" si="185">IFERROR(Q101,AM101)</f>
        <v>67.58</v>
      </c>
      <c r="AO101">
        <f t="shared" ref="AO101:AO104" si="186">IFERROR(R101,AN101)</f>
        <v>67.930000000000007</v>
      </c>
      <c r="AP101">
        <f t="shared" ref="AP101:AP104" si="187">IFERROR(S101,AO101)</f>
        <v>67.34</v>
      </c>
      <c r="AQ101">
        <f t="shared" ref="AQ101:AQ104" si="188">IFERROR(T101,AP101)</f>
        <v>68.16</v>
      </c>
      <c r="AR101">
        <f t="shared" ref="AR101:AR104" si="189">IFERROR(U101,AQ101)</f>
        <v>69.36</v>
      </c>
      <c r="AS101">
        <f t="shared" ref="AS101:AS104" si="190">IFERROR(V101,AR101)</f>
        <v>70.89</v>
      </c>
      <c r="AU101" t="str">
        <f t="shared" si="159"/>
        <v>XLU</v>
      </c>
      <c r="AV101">
        <f t="shared" si="136"/>
        <v>-1.4602803738319001E-5</v>
      </c>
      <c r="AW101">
        <f t="shared" si="137"/>
        <v>7.3120795554272268E-6</v>
      </c>
      <c r="AX101">
        <f t="shared" si="138"/>
        <v>4.3840420868039909E-5</v>
      </c>
      <c r="AY101">
        <f t="shared" si="139"/>
        <v>-2.5316455696202663E-4</v>
      </c>
      <c r="AZ101">
        <f t="shared" si="140"/>
        <v>5.9710404538000084E-6</v>
      </c>
      <c r="BA101">
        <f t="shared" si="141"/>
        <v>-8.5036550798151179E-5</v>
      </c>
      <c r="BB101">
        <f t="shared" si="142"/>
        <v>-4.6644598254587433E-5</v>
      </c>
      <c r="BC101">
        <f t="shared" si="143"/>
        <v>2.2675736961449957E-5</v>
      </c>
      <c r="BD101">
        <f t="shared" si="144"/>
        <v>6.0331825037716824E-6</v>
      </c>
      <c r="BE101">
        <f t="shared" si="145"/>
        <v>-1.8088634308110421E-5</v>
      </c>
      <c r="BF101">
        <f t="shared" si="146"/>
        <v>0</v>
      </c>
      <c r="BG101">
        <f t="shared" si="147"/>
        <v>-1.0570824524311867E-5</v>
      </c>
      <c r="BH101">
        <f t="shared" si="148"/>
        <v>-1.6931216931216996E-4</v>
      </c>
      <c r="BI101">
        <f t="shared" si="149"/>
        <v>7.9963093956634797E-5</v>
      </c>
      <c r="BJ101">
        <f t="shared" si="150"/>
        <v>3.0968726163234194E-4</v>
      </c>
      <c r="BK101">
        <f t="shared" si="151"/>
        <v>5.1790470553419435E-5</v>
      </c>
      <c r="BL101">
        <f t="shared" si="152"/>
        <v>-8.6854114529663387E-5</v>
      </c>
      <c r="BM101">
        <f t="shared" si="153"/>
        <v>1.2177012177012074E-4</v>
      </c>
      <c r="BN101">
        <f t="shared" si="154"/>
        <v>1.7605633802816943E-4</v>
      </c>
      <c r="BO101">
        <f t="shared" si="155"/>
        <v>2.2058823529411782E-4</v>
      </c>
      <c r="BQ101" t="s">
        <v>99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160"/>
        <v>3.5192757009345745E-2</v>
      </c>
      <c r="BZ101">
        <f t="shared" si="161"/>
        <v>79</v>
      </c>
      <c r="CA101">
        <f t="shared" si="162"/>
        <v>4</v>
      </c>
      <c r="CB101">
        <f t="shared" si="163"/>
        <v>0.12000000000000002</v>
      </c>
      <c r="CC101">
        <f t="shared" si="164"/>
        <v>0</v>
      </c>
      <c r="CD101">
        <f t="shared" si="165"/>
        <v>0</v>
      </c>
      <c r="CE101">
        <f t="shared" si="166"/>
        <v>0</v>
      </c>
      <c r="CF101">
        <f t="shared" si="167"/>
        <v>1</v>
      </c>
      <c r="CG101">
        <f t="shared" si="168"/>
        <v>0</v>
      </c>
      <c r="CI101">
        <f t="shared" si="169"/>
        <v>0</v>
      </c>
      <c r="CJ101">
        <f t="shared" si="170"/>
        <v>0</v>
      </c>
      <c r="CK101">
        <f t="shared" si="170"/>
        <v>0</v>
      </c>
      <c r="CL101">
        <f t="shared" si="170"/>
        <v>1</v>
      </c>
      <c r="CM101">
        <f t="shared" si="170"/>
        <v>1</v>
      </c>
      <c r="CN101">
        <f t="shared" si="156"/>
        <v>0.2</v>
      </c>
      <c r="CO101">
        <f t="shared" ref="CO101:CR104" si="191">CN101+BS101</f>
        <v>0.4</v>
      </c>
      <c r="CP101">
        <f t="shared" si="191"/>
        <v>0.60000000000000009</v>
      </c>
      <c r="CQ101">
        <f t="shared" si="191"/>
        <v>0.8</v>
      </c>
      <c r="CR101">
        <f t="shared" si="191"/>
        <v>1</v>
      </c>
    </row>
    <row r="102" spans="1:96" x14ac:dyDescent="0.25">
      <c r="A102" t="s">
        <v>100</v>
      </c>
      <c r="B102">
        <f>VLOOKUP(CONCATENATE($A102,"_",B$4),assets_m6!$A:$D,4,FALSE)</f>
        <v>132.30000000000001</v>
      </c>
      <c r="C102">
        <f>VLOOKUP(CONCATENATE($A102,"_",C$4),assets_m6!$A:$D,4,FALSE)</f>
        <v>132.07</v>
      </c>
      <c r="D102">
        <f>VLOOKUP(CONCATENATE($A102,"_",D$4),assets_m6!$A:$D,4,FALSE)</f>
        <v>133.15</v>
      </c>
      <c r="E102">
        <f>VLOOKUP(CONCATENATE($A102,"_",E$4),assets_m6!$A:$D,4,FALSE)</f>
        <v>134.18</v>
      </c>
      <c r="F102">
        <f>VLOOKUP(CONCATENATE($A102,"_",F$4),assets_m6!$A:$D,4,FALSE)</f>
        <v>132.08000000000001</v>
      </c>
      <c r="G102">
        <f>VLOOKUP(CONCATENATE($A102,"_",G$4),assets_m6!$A:$D,4,FALSE)</f>
        <v>130.25</v>
      </c>
      <c r="H102">
        <f>VLOOKUP(CONCATENATE($A102,"_",H$4),assets_m6!$A:$D,4,FALSE)</f>
        <v>128.91999999999999</v>
      </c>
      <c r="I102">
        <f>VLOOKUP(CONCATENATE($A102,"_",I$4),assets_m6!$A:$D,4,FALSE)</f>
        <v>130.37</v>
      </c>
      <c r="J102">
        <f>VLOOKUP(CONCATENATE($A102,"_",J$4),assets_m6!$A:$D,4,FALSE)</f>
        <v>130.57</v>
      </c>
      <c r="K102">
        <f>VLOOKUP(CONCATENATE($A102,"_",K$4),assets_m6!$A:$D,4,FALSE)</f>
        <v>128.47</v>
      </c>
      <c r="L102">
        <f>VLOOKUP(CONCATENATE($A102,"_",L$4),assets_m6!$A:$D,4,FALSE)</f>
        <v>127.51</v>
      </c>
      <c r="M102" t="e">
        <f>VLOOKUP(CONCATENATE($A102,"_",M$4),assets_m6!$A:$D,4,FALSE)</f>
        <v>#N/A</v>
      </c>
      <c r="N102">
        <f>VLOOKUP(CONCATENATE($A102,"_",N$4),assets_m6!$A:$D,4,FALSE)</f>
        <v>127.19</v>
      </c>
      <c r="O102">
        <f>VLOOKUP(CONCATENATE($A102,"_",O$4),assets_m6!$A:$D,4,FALSE)</f>
        <v>126.55</v>
      </c>
      <c r="P102">
        <f>VLOOKUP(CONCATENATE($A102,"_",P$4),assets_m6!$A:$D,4,FALSE)</f>
        <v>127.06</v>
      </c>
      <c r="Q102">
        <f>VLOOKUP(CONCATENATE($A102,"_",Q$4),assets_m6!$A:$D,4,FALSE)</f>
        <v>130.94999999999999</v>
      </c>
      <c r="R102">
        <f>VLOOKUP(CONCATENATE($A102,"_",R$4),assets_m6!$A:$D,4,FALSE)</f>
        <v>129.96</v>
      </c>
      <c r="S102">
        <f>VLOOKUP(CONCATENATE($A102,"_",S$4),assets_m6!$A:$D,4,FALSE)</f>
        <v>129.24</v>
      </c>
      <c r="T102">
        <f>VLOOKUP(CONCATENATE($A102,"_",T$4),assets_m6!$A:$D,4,FALSE)</f>
        <v>131.19</v>
      </c>
      <c r="U102">
        <f>VLOOKUP(CONCATENATE($A102,"_",U$4),assets_m6!$A:$D,4,FALSE)</f>
        <v>131.86000000000001</v>
      </c>
      <c r="V102">
        <f>VLOOKUP(CONCATENATE($A102,"_",V$4),assets_m6!$A:$D,4,FALSE)</f>
        <v>132.52000000000001</v>
      </c>
      <c r="X102" t="str">
        <f t="shared" si="158"/>
        <v>XLV</v>
      </c>
      <c r="Y102">
        <f t="shared" si="115"/>
        <v>132.30000000000001</v>
      </c>
      <c r="Z102">
        <f t="shared" si="171"/>
        <v>132.07</v>
      </c>
      <c r="AA102">
        <f t="shared" si="172"/>
        <v>133.15</v>
      </c>
      <c r="AB102">
        <f t="shared" si="173"/>
        <v>134.18</v>
      </c>
      <c r="AC102">
        <f t="shared" si="174"/>
        <v>132.08000000000001</v>
      </c>
      <c r="AD102">
        <f t="shared" si="175"/>
        <v>130.25</v>
      </c>
      <c r="AE102">
        <f t="shared" si="176"/>
        <v>128.91999999999999</v>
      </c>
      <c r="AF102">
        <f t="shared" si="177"/>
        <v>130.37</v>
      </c>
      <c r="AG102">
        <f t="shared" si="178"/>
        <v>130.57</v>
      </c>
      <c r="AH102">
        <f t="shared" si="179"/>
        <v>128.47</v>
      </c>
      <c r="AI102">
        <f t="shared" si="180"/>
        <v>127.51</v>
      </c>
      <c r="AJ102">
        <f t="shared" si="181"/>
        <v>127.51</v>
      </c>
      <c r="AK102">
        <f t="shared" si="182"/>
        <v>127.19</v>
      </c>
      <c r="AL102">
        <f t="shared" si="183"/>
        <v>126.55</v>
      </c>
      <c r="AM102">
        <f t="shared" si="184"/>
        <v>127.06</v>
      </c>
      <c r="AN102">
        <f t="shared" si="185"/>
        <v>130.94999999999999</v>
      </c>
      <c r="AO102">
        <f t="shared" si="186"/>
        <v>129.96</v>
      </c>
      <c r="AP102">
        <f t="shared" si="187"/>
        <v>129.24</v>
      </c>
      <c r="AQ102">
        <f t="shared" si="188"/>
        <v>131.19</v>
      </c>
      <c r="AR102">
        <f t="shared" si="189"/>
        <v>131.86000000000001</v>
      </c>
      <c r="AS102">
        <f t="shared" si="190"/>
        <v>132.52000000000001</v>
      </c>
      <c r="AU102" t="str">
        <f t="shared" si="159"/>
        <v>XLV</v>
      </c>
      <c r="AV102">
        <f t="shared" si="136"/>
        <v>-1.7384731670447331E-5</v>
      </c>
      <c r="AW102">
        <f t="shared" si="137"/>
        <v>8.1774816385251197E-5</v>
      </c>
      <c r="AX102">
        <f t="shared" si="138"/>
        <v>7.7356365001877677E-5</v>
      </c>
      <c r="AY102">
        <f t="shared" si="139"/>
        <v>-1.5650618572067329E-4</v>
      </c>
      <c r="AZ102">
        <f t="shared" si="140"/>
        <v>-1.3855239248940129E-4</v>
      </c>
      <c r="BA102">
        <f t="shared" si="141"/>
        <v>-1.0211132437620058E-4</v>
      </c>
      <c r="BB102">
        <f t="shared" si="142"/>
        <v>1.1247285138070254E-4</v>
      </c>
      <c r="BC102">
        <f t="shared" si="143"/>
        <v>1.5340952673160132E-5</v>
      </c>
      <c r="BD102">
        <f t="shared" si="144"/>
        <v>-1.608332695106069E-4</v>
      </c>
      <c r="BE102">
        <f t="shared" si="145"/>
        <v>-7.4725616875534663E-5</v>
      </c>
      <c r="BF102">
        <f t="shared" si="146"/>
        <v>0</v>
      </c>
      <c r="BG102">
        <f t="shared" si="147"/>
        <v>-2.509607089640086E-5</v>
      </c>
      <c r="BH102">
        <f t="shared" si="148"/>
        <v>-5.031842125953303E-5</v>
      </c>
      <c r="BI102">
        <f t="shared" si="149"/>
        <v>4.0300276570525891E-5</v>
      </c>
      <c r="BJ102">
        <f t="shared" si="150"/>
        <v>3.0615457264284481E-4</v>
      </c>
      <c r="BK102">
        <f t="shared" si="151"/>
        <v>-7.5601374570445268E-5</v>
      </c>
      <c r="BL102">
        <f t="shared" si="152"/>
        <v>-5.5401662049861405E-5</v>
      </c>
      <c r="BM102">
        <f t="shared" si="153"/>
        <v>1.5088207985143828E-4</v>
      </c>
      <c r="BN102">
        <f t="shared" si="154"/>
        <v>5.1070965774831612E-5</v>
      </c>
      <c r="BO102">
        <f t="shared" si="155"/>
        <v>5.0053086607007173E-5</v>
      </c>
      <c r="BQ102" t="s">
        <v>100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160"/>
        <v>1.6628873771730827E-3</v>
      </c>
      <c r="BZ102">
        <f t="shared" si="161"/>
        <v>70</v>
      </c>
      <c r="CA102">
        <f t="shared" si="162"/>
        <v>4</v>
      </c>
      <c r="CB102">
        <f t="shared" si="163"/>
        <v>0.12000000000000002</v>
      </c>
      <c r="CC102">
        <f t="shared" si="164"/>
        <v>0</v>
      </c>
      <c r="CD102">
        <f t="shared" si="165"/>
        <v>0</v>
      </c>
      <c r="CE102">
        <f t="shared" si="166"/>
        <v>0</v>
      </c>
      <c r="CF102">
        <f t="shared" si="167"/>
        <v>1</v>
      </c>
      <c r="CG102">
        <f t="shared" si="168"/>
        <v>0</v>
      </c>
      <c r="CI102">
        <f t="shared" si="169"/>
        <v>0</v>
      </c>
      <c r="CJ102">
        <f t="shared" si="170"/>
        <v>0</v>
      </c>
      <c r="CK102">
        <f t="shared" si="170"/>
        <v>0</v>
      </c>
      <c r="CL102">
        <f t="shared" si="170"/>
        <v>1</v>
      </c>
      <c r="CM102">
        <f t="shared" si="170"/>
        <v>1</v>
      </c>
      <c r="CN102">
        <f t="shared" si="156"/>
        <v>0.2</v>
      </c>
      <c r="CO102">
        <f t="shared" si="191"/>
        <v>0.4</v>
      </c>
      <c r="CP102">
        <f t="shared" si="191"/>
        <v>0.60000000000000009</v>
      </c>
      <c r="CQ102">
        <f t="shared" si="191"/>
        <v>0.8</v>
      </c>
      <c r="CR102">
        <f t="shared" si="191"/>
        <v>1</v>
      </c>
    </row>
    <row r="103" spans="1:96" x14ac:dyDescent="0.25">
      <c r="A103" t="s">
        <v>101</v>
      </c>
      <c r="B103">
        <f>VLOOKUP(CONCATENATE($A103,"_",B$4),assets_m6!$A:$D,4,FALSE)</f>
        <v>184.4</v>
      </c>
      <c r="C103">
        <f>VLOOKUP(CONCATENATE($A103,"_",C$4),assets_m6!$A:$D,4,FALSE)</f>
        <v>184.02</v>
      </c>
      <c r="D103">
        <f>VLOOKUP(CONCATENATE($A103,"_",D$4),assets_m6!$A:$D,4,FALSE)</f>
        <v>186.61</v>
      </c>
      <c r="E103">
        <f>VLOOKUP(CONCATENATE($A103,"_",E$4),assets_m6!$A:$D,4,FALSE)</f>
        <v>189.08</v>
      </c>
      <c r="F103">
        <f>VLOOKUP(CONCATENATE($A103,"_",F$4),assets_m6!$A:$D,4,FALSE)</f>
        <v>185.82</v>
      </c>
      <c r="G103">
        <f>VLOOKUP(CONCATENATE($A103,"_",G$4),assets_m6!$A:$D,4,FALSE)</f>
        <v>180.48</v>
      </c>
      <c r="H103">
        <f>VLOOKUP(CONCATENATE($A103,"_",H$4),assets_m6!$A:$D,4,FALSE)</f>
        <v>181.51</v>
      </c>
      <c r="I103">
        <f>VLOOKUP(CONCATENATE($A103,"_",I$4),assets_m6!$A:$D,4,FALSE)</f>
        <v>185.57</v>
      </c>
      <c r="J103">
        <f>VLOOKUP(CONCATENATE($A103,"_",J$4),assets_m6!$A:$D,4,FALSE)</f>
        <v>186.1</v>
      </c>
      <c r="K103">
        <f>VLOOKUP(CONCATENATE($A103,"_",K$4),assets_m6!$A:$D,4,FALSE)</f>
        <v>181.12</v>
      </c>
      <c r="L103">
        <f>VLOOKUP(CONCATENATE($A103,"_",L$4),assets_m6!$A:$D,4,FALSE)</f>
        <v>180</v>
      </c>
      <c r="M103" t="e">
        <f>VLOOKUP(CONCATENATE($A103,"_",M$4),assets_m6!$A:$D,4,FALSE)</f>
        <v>#N/A</v>
      </c>
      <c r="N103">
        <f>VLOOKUP(CONCATENATE($A103,"_",N$4),assets_m6!$A:$D,4,FALSE)</f>
        <v>174.75</v>
      </c>
      <c r="O103">
        <f>VLOOKUP(CONCATENATE($A103,"_",O$4),assets_m6!$A:$D,4,FALSE)</f>
        <v>168.91</v>
      </c>
      <c r="P103">
        <f>VLOOKUP(CONCATENATE($A103,"_",P$4),assets_m6!$A:$D,4,FALSE)</f>
        <v>172.77</v>
      </c>
      <c r="Q103">
        <f>VLOOKUP(CONCATENATE($A103,"_",Q$4),assets_m6!$A:$D,4,FALSE)</f>
        <v>176.19</v>
      </c>
      <c r="R103">
        <f>VLOOKUP(CONCATENATE($A103,"_",R$4),assets_m6!$A:$D,4,FALSE)</f>
        <v>177.43</v>
      </c>
      <c r="S103">
        <f>VLOOKUP(CONCATENATE($A103,"_",S$4),assets_m6!$A:$D,4,FALSE)</f>
        <v>174.74</v>
      </c>
      <c r="T103">
        <f>VLOOKUP(CONCATENATE($A103,"_",T$4),assets_m6!$A:$D,4,FALSE)</f>
        <v>178.41</v>
      </c>
      <c r="U103">
        <f>VLOOKUP(CONCATENATE($A103,"_",U$4),assets_m6!$A:$D,4,FALSE)</f>
        <v>174.37</v>
      </c>
      <c r="V103">
        <f>VLOOKUP(CONCATENATE($A103,"_",V$4),assets_m6!$A:$D,4,FALSE)</f>
        <v>171.6</v>
      </c>
      <c r="X103" t="str">
        <f t="shared" si="158"/>
        <v>XLY</v>
      </c>
      <c r="Y103">
        <f t="shared" si="115"/>
        <v>184.4</v>
      </c>
      <c r="Z103">
        <f t="shared" si="171"/>
        <v>184.02</v>
      </c>
      <c r="AA103">
        <f t="shared" si="172"/>
        <v>186.61</v>
      </c>
      <c r="AB103">
        <f t="shared" si="173"/>
        <v>189.08</v>
      </c>
      <c r="AC103">
        <f t="shared" si="174"/>
        <v>185.82</v>
      </c>
      <c r="AD103">
        <f t="shared" si="175"/>
        <v>180.48</v>
      </c>
      <c r="AE103">
        <f t="shared" si="176"/>
        <v>181.51</v>
      </c>
      <c r="AF103">
        <f t="shared" si="177"/>
        <v>185.57</v>
      </c>
      <c r="AG103">
        <f t="shared" si="178"/>
        <v>186.1</v>
      </c>
      <c r="AH103">
        <f t="shared" si="179"/>
        <v>181.12</v>
      </c>
      <c r="AI103">
        <f t="shared" si="180"/>
        <v>180</v>
      </c>
      <c r="AJ103">
        <f t="shared" si="181"/>
        <v>180</v>
      </c>
      <c r="AK103">
        <f t="shared" si="182"/>
        <v>174.75</v>
      </c>
      <c r="AL103">
        <f t="shared" si="183"/>
        <v>168.91</v>
      </c>
      <c r="AM103">
        <f t="shared" si="184"/>
        <v>172.77</v>
      </c>
      <c r="AN103">
        <f t="shared" si="185"/>
        <v>176.19</v>
      </c>
      <c r="AO103">
        <f t="shared" si="186"/>
        <v>177.43</v>
      </c>
      <c r="AP103">
        <f t="shared" si="187"/>
        <v>174.74</v>
      </c>
      <c r="AQ103">
        <f t="shared" si="188"/>
        <v>178.41</v>
      </c>
      <c r="AR103">
        <f t="shared" si="189"/>
        <v>174.37</v>
      </c>
      <c r="AS103">
        <f t="shared" si="190"/>
        <v>171.6</v>
      </c>
      <c r="AU103" t="str">
        <f t="shared" si="159"/>
        <v>XLY</v>
      </c>
      <c r="AV103">
        <f t="shared" si="136"/>
        <v>-2.0607375271149426E-5</v>
      </c>
      <c r="AW103">
        <f t="shared" si="137"/>
        <v>1.4074557113357263E-4</v>
      </c>
      <c r="AX103">
        <f t="shared" si="138"/>
        <v>1.3236160977439572E-4</v>
      </c>
      <c r="AY103">
        <f t="shared" si="139"/>
        <v>-1.7241379310344927E-4</v>
      </c>
      <c r="AZ103">
        <f t="shared" si="140"/>
        <v>-2.873748789150793E-4</v>
      </c>
      <c r="BA103">
        <f t="shared" si="141"/>
        <v>5.7070035460992982E-5</v>
      </c>
      <c r="BB103">
        <f t="shared" si="142"/>
        <v>2.2367913613575025E-4</v>
      </c>
      <c r="BC103">
        <f t="shared" si="143"/>
        <v>2.8560650967290032E-5</v>
      </c>
      <c r="BD103">
        <f t="shared" si="144"/>
        <v>-2.6759806555615205E-4</v>
      </c>
      <c r="BE103">
        <f t="shared" si="145"/>
        <v>-6.1837455830388935E-5</v>
      </c>
      <c r="BF103">
        <f t="shared" si="146"/>
        <v>0</v>
      </c>
      <c r="BG103">
        <f t="shared" si="147"/>
        <v>-2.9166666666666664E-4</v>
      </c>
      <c r="BH103">
        <f t="shared" si="148"/>
        <v>-3.3419170243204597E-4</v>
      </c>
      <c r="BI103">
        <f t="shared" si="149"/>
        <v>2.2852406607068933E-4</v>
      </c>
      <c r="BJ103">
        <f t="shared" si="150"/>
        <v>1.979510331654794E-4</v>
      </c>
      <c r="BK103">
        <f t="shared" si="151"/>
        <v>7.0378568590726446E-5</v>
      </c>
      <c r="BL103">
        <f t="shared" si="152"/>
        <v>-1.5160908527306531E-4</v>
      </c>
      <c r="BM103">
        <f t="shared" si="153"/>
        <v>2.1002632482545425E-4</v>
      </c>
      <c r="BN103">
        <f t="shared" si="154"/>
        <v>-2.2644470601423643E-4</v>
      </c>
      <c r="BO103">
        <f t="shared" si="155"/>
        <v>-1.5885760165166085E-4</v>
      </c>
      <c r="BQ103" t="s">
        <v>101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160"/>
        <v>-6.9414316702820014E-2</v>
      </c>
      <c r="BZ103">
        <f t="shared" si="161"/>
        <v>30</v>
      </c>
      <c r="CA103">
        <f t="shared" si="162"/>
        <v>2</v>
      </c>
      <c r="CB103">
        <f t="shared" si="163"/>
        <v>0.11999999999999997</v>
      </c>
      <c r="CC103">
        <f t="shared" si="164"/>
        <v>0</v>
      </c>
      <c r="CD103">
        <f t="shared" si="165"/>
        <v>1</v>
      </c>
      <c r="CE103">
        <f t="shared" si="166"/>
        <v>0</v>
      </c>
      <c r="CF103">
        <f t="shared" si="167"/>
        <v>0</v>
      </c>
      <c r="CG103">
        <f t="shared" si="168"/>
        <v>0</v>
      </c>
      <c r="CI103">
        <f t="shared" si="169"/>
        <v>0</v>
      </c>
      <c r="CJ103">
        <f t="shared" si="170"/>
        <v>1</v>
      </c>
      <c r="CK103">
        <f t="shared" si="170"/>
        <v>1</v>
      </c>
      <c r="CL103">
        <f t="shared" si="170"/>
        <v>1</v>
      </c>
      <c r="CM103">
        <f t="shared" si="170"/>
        <v>1</v>
      </c>
      <c r="CN103">
        <f t="shared" si="156"/>
        <v>0.2</v>
      </c>
      <c r="CO103">
        <f t="shared" si="191"/>
        <v>0.4</v>
      </c>
      <c r="CP103">
        <f t="shared" si="191"/>
        <v>0.60000000000000009</v>
      </c>
      <c r="CQ103">
        <f t="shared" si="191"/>
        <v>0.8</v>
      </c>
      <c r="CR103">
        <f t="shared" si="191"/>
        <v>1</v>
      </c>
    </row>
    <row r="104" spans="1:96" x14ac:dyDescent="0.25">
      <c r="A104" t="s">
        <v>102</v>
      </c>
      <c r="B104">
        <f>VLOOKUP(CONCATENATE($A104,"_",B$4),assets_m6!$A:$D,4,FALSE)</f>
        <v>80.516999999999996</v>
      </c>
      <c r="C104">
        <f>VLOOKUP(CONCATENATE($A104,"_",C$4),assets_m6!$A:$D,4,FALSE)</f>
        <v>81.486999999999995</v>
      </c>
      <c r="D104">
        <f>VLOOKUP(CONCATENATE($A104,"_",D$4),assets_m6!$A:$D,4,FALSE)</f>
        <v>79.38</v>
      </c>
      <c r="E104">
        <f>VLOOKUP(CONCATENATE($A104,"_",E$4),assets_m6!$A:$D,4,FALSE)</f>
        <v>79</v>
      </c>
      <c r="F104">
        <f>VLOOKUP(CONCATENATE($A104,"_",F$4),assets_m6!$A:$D,4,FALSE)</f>
        <v>78.239999999999995</v>
      </c>
      <c r="G104">
        <f>VLOOKUP(CONCATENATE($A104,"_",G$4),assets_m6!$A:$D,4,FALSE)</f>
        <v>80.209999999999994</v>
      </c>
      <c r="H104">
        <f>VLOOKUP(CONCATENATE($A104,"_",H$4),assets_m6!$A:$D,4,FALSE)</f>
        <v>78.98</v>
      </c>
      <c r="I104">
        <f>VLOOKUP(CONCATENATE($A104,"_",I$4),assets_m6!$A:$D,4,FALSE)</f>
        <v>77.989999999999995</v>
      </c>
      <c r="J104">
        <f>VLOOKUP(CONCATENATE($A104,"_",J$4),assets_m6!$A:$D,4,FALSE)</f>
        <v>78.349999999999994</v>
      </c>
      <c r="K104">
        <f>VLOOKUP(CONCATENATE($A104,"_",K$4),assets_m6!$A:$D,4,FALSE)</f>
        <v>78.23</v>
      </c>
      <c r="L104">
        <f>VLOOKUP(CONCATENATE($A104,"_",L$4),assets_m6!$A:$D,4,FALSE)</f>
        <v>77.36</v>
      </c>
      <c r="M104" t="e">
        <f>VLOOKUP(CONCATENATE($A104,"_",M$4),assets_m6!$A:$D,4,FALSE)</f>
        <v>#N/A</v>
      </c>
      <c r="N104">
        <f>VLOOKUP(CONCATENATE($A104,"_",N$4),assets_m6!$A:$D,4,FALSE)</f>
        <v>76.459999999999994</v>
      </c>
      <c r="O104">
        <f>VLOOKUP(CONCATENATE($A104,"_",O$4),assets_m6!$A:$D,4,FALSE)</f>
        <v>76.77</v>
      </c>
      <c r="P104">
        <f>VLOOKUP(CONCATENATE($A104,"_",P$4),assets_m6!$A:$D,4,FALSE)</f>
        <v>75.8</v>
      </c>
      <c r="Q104">
        <f>VLOOKUP(CONCATENATE($A104,"_",Q$4),assets_m6!$A:$D,4,FALSE)</f>
        <v>77.84</v>
      </c>
      <c r="R104">
        <f>VLOOKUP(CONCATENATE($A104,"_",R$4),assets_m6!$A:$D,4,FALSE)</f>
        <v>78.42</v>
      </c>
      <c r="S104">
        <f>VLOOKUP(CONCATENATE($A104,"_",S$4),assets_m6!$A:$D,4,FALSE)</f>
        <v>79.17</v>
      </c>
      <c r="T104">
        <f>VLOOKUP(CONCATENATE($A104,"_",T$4),assets_m6!$A:$D,4,FALSE)</f>
        <v>80.53</v>
      </c>
      <c r="U104">
        <f>VLOOKUP(CONCATENATE($A104,"_",U$4),assets_m6!$A:$D,4,FALSE)</f>
        <v>81.040000000000006</v>
      </c>
      <c r="V104">
        <f>VLOOKUP(CONCATENATE($A104,"_",V$4),assets_m6!$A:$D,4,FALSE)</f>
        <v>84.09</v>
      </c>
      <c r="X104" t="str">
        <f t="shared" si="158"/>
        <v>XOM</v>
      </c>
      <c r="Y104">
        <f t="shared" si="115"/>
        <v>80.516999999999996</v>
      </c>
      <c r="Z104">
        <f t="shared" si="171"/>
        <v>81.486999999999995</v>
      </c>
      <c r="AA104">
        <f t="shared" si="172"/>
        <v>79.38</v>
      </c>
      <c r="AB104">
        <f t="shared" si="173"/>
        <v>79</v>
      </c>
      <c r="AC104">
        <f t="shared" si="174"/>
        <v>78.239999999999995</v>
      </c>
      <c r="AD104">
        <f t="shared" si="175"/>
        <v>80.209999999999994</v>
      </c>
      <c r="AE104">
        <f t="shared" si="176"/>
        <v>78.98</v>
      </c>
      <c r="AF104">
        <f t="shared" si="177"/>
        <v>77.989999999999995</v>
      </c>
      <c r="AG104">
        <f t="shared" si="178"/>
        <v>78.349999999999994</v>
      </c>
      <c r="AH104">
        <f t="shared" si="179"/>
        <v>78.23</v>
      </c>
      <c r="AI104">
        <f t="shared" si="180"/>
        <v>77.36</v>
      </c>
      <c r="AJ104">
        <f t="shared" si="181"/>
        <v>77.36</v>
      </c>
      <c r="AK104">
        <f t="shared" si="182"/>
        <v>76.459999999999994</v>
      </c>
      <c r="AL104">
        <f t="shared" si="183"/>
        <v>76.77</v>
      </c>
      <c r="AM104">
        <f t="shared" si="184"/>
        <v>75.8</v>
      </c>
      <c r="AN104">
        <f t="shared" si="185"/>
        <v>77.84</v>
      </c>
      <c r="AO104">
        <f t="shared" si="186"/>
        <v>78.42</v>
      </c>
      <c r="AP104">
        <f t="shared" si="187"/>
        <v>79.17</v>
      </c>
      <c r="AQ104">
        <f t="shared" si="188"/>
        <v>80.53</v>
      </c>
      <c r="AR104">
        <f t="shared" si="189"/>
        <v>81.040000000000006</v>
      </c>
      <c r="AS104">
        <f t="shared" si="190"/>
        <v>84.09</v>
      </c>
      <c r="AU104" t="str">
        <f t="shared" si="159"/>
        <v>XOM</v>
      </c>
      <c r="AV104">
        <f t="shared" si="136"/>
        <v>1.204714532334785E-4</v>
      </c>
      <c r="AW104">
        <f t="shared" si="137"/>
        <v>-2.5856885147324107E-4</v>
      </c>
      <c r="AX104">
        <f t="shared" si="138"/>
        <v>-4.7871000251952061E-5</v>
      </c>
      <c r="AY104">
        <f t="shared" si="139"/>
        <v>-9.6202531645570271E-5</v>
      </c>
      <c r="AZ104">
        <f t="shared" si="140"/>
        <v>2.5178936605316959E-4</v>
      </c>
      <c r="BA104">
        <f t="shared" si="141"/>
        <v>-1.5334746290986034E-4</v>
      </c>
      <c r="BB104">
        <f t="shared" si="142"/>
        <v>-1.2534818941504293E-4</v>
      </c>
      <c r="BC104">
        <f t="shared" si="143"/>
        <v>4.6159764072316894E-5</v>
      </c>
      <c r="BD104">
        <f t="shared" si="144"/>
        <v>-1.5315890236118741E-5</v>
      </c>
      <c r="BE104">
        <f t="shared" si="145"/>
        <v>-1.1121053304358999E-4</v>
      </c>
      <c r="BF104">
        <f t="shared" si="146"/>
        <v>0</v>
      </c>
      <c r="BG104">
        <f t="shared" si="147"/>
        <v>-1.1633919338159329E-4</v>
      </c>
      <c r="BH104">
        <f t="shared" si="148"/>
        <v>4.0544075333508017E-5</v>
      </c>
      <c r="BI104">
        <f t="shared" si="149"/>
        <v>-1.2635143936433487E-4</v>
      </c>
      <c r="BJ104">
        <f t="shared" si="150"/>
        <v>2.6912928759894542E-4</v>
      </c>
      <c r="BK104">
        <f t="shared" si="151"/>
        <v>7.451181911613544E-5</v>
      </c>
      <c r="BL104">
        <f t="shared" si="152"/>
        <v>9.5638867635807189E-5</v>
      </c>
      <c r="BM104">
        <f t="shared" si="153"/>
        <v>1.717822407477579E-4</v>
      </c>
      <c r="BN104">
        <f t="shared" si="154"/>
        <v>6.3330435862412167E-5</v>
      </c>
      <c r="BO104">
        <f t="shared" si="155"/>
        <v>3.76357354392892E-4</v>
      </c>
      <c r="BQ104" t="s">
        <v>102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160"/>
        <v>4.4375721897239186E-2</v>
      </c>
      <c r="BZ104">
        <f t="shared" si="161"/>
        <v>82</v>
      </c>
      <c r="CA104">
        <f t="shared" si="162"/>
        <v>5</v>
      </c>
      <c r="CB104">
        <f t="shared" si="163"/>
        <v>0.24000000000000005</v>
      </c>
      <c r="CC104">
        <f t="shared" si="164"/>
        <v>0</v>
      </c>
      <c r="CD104">
        <f t="shared" si="165"/>
        <v>0</v>
      </c>
      <c r="CE104">
        <f t="shared" si="166"/>
        <v>0</v>
      </c>
      <c r="CF104">
        <f t="shared" si="167"/>
        <v>0</v>
      </c>
      <c r="CG104">
        <f t="shared" si="168"/>
        <v>1</v>
      </c>
      <c r="CI104">
        <f t="shared" si="169"/>
        <v>0</v>
      </c>
      <c r="CJ104">
        <f t="shared" si="170"/>
        <v>0</v>
      </c>
      <c r="CK104">
        <f t="shared" si="170"/>
        <v>0</v>
      </c>
      <c r="CL104">
        <f t="shared" si="170"/>
        <v>0</v>
      </c>
      <c r="CM104">
        <f t="shared" si="170"/>
        <v>1</v>
      </c>
      <c r="CN104">
        <f t="shared" si="156"/>
        <v>0.2</v>
      </c>
      <c r="CO104">
        <f t="shared" si="191"/>
        <v>0.4</v>
      </c>
      <c r="CP104">
        <f t="shared" si="191"/>
        <v>0.60000000000000009</v>
      </c>
      <c r="CQ104">
        <f t="shared" si="191"/>
        <v>0.8</v>
      </c>
      <c r="CR104">
        <f t="shared" si="191"/>
        <v>1</v>
      </c>
    </row>
  </sheetData>
  <mergeCells count="8">
    <mergeCell ref="CC1:CG3"/>
    <mergeCell ref="CI1:CM3"/>
    <mergeCell ref="CN1:CR3"/>
    <mergeCell ref="AU1:AU2"/>
    <mergeCell ref="AV1:AV2"/>
    <mergeCell ref="BQ1:BW3"/>
    <mergeCell ref="BY1:CA3"/>
    <mergeCell ref="CB1:C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assets_m6</vt:lpstr>
      <vt:lpstr>Pilot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vangelis spil</dc:creator>
  <cp:lastModifiedBy>v</cp:lastModifiedBy>
  <dcterms:created xsi:type="dcterms:W3CDTF">2021-12-30T14:19:29Z</dcterms:created>
  <dcterms:modified xsi:type="dcterms:W3CDTF">2022-03-23T17:44:46Z</dcterms:modified>
</cp:coreProperties>
</file>