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Code\SavvyCoders\Homework\"/>
    </mc:Choice>
  </mc:AlternateContent>
  <xr:revisionPtr revIDLastSave="0" documentId="8_{6BF5246D-4563-413C-A0AD-7E4D1D9EBF09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<sst xmlns="http://schemas.openxmlformats.org/spreadsheetml/2006/main" count="1308" uniqueCount="170">
  <si>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</si>
  <si>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</si>
  <si>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</si>
  <si>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</si>
  <si>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</si>
  <si>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</si>
  <si>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</si>
  <si>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</si>
  <si>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</si>
  <si>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</si>
  <si>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</si>
  <si>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</si>
  <si>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</si>
  <si>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</si>
  <si>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</si>
  <si>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</si>
  <si>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</si>
  <si>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</si>
  <si>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</si>
  <si>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</si>
  <si>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</si>
  <si>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</si>
  <si>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</si>
  <si>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</si>
  <si>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</si>
  <si>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</si>
  <si>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</si>
  <si>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</si>
  <si>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</si>
  <si>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</si>
  <si>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</si>
  <si>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</si>
  <si>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</si>
  <si>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</si>
  <si>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</si>
  <si>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</si>
  <si>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</si>
  <si>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</si>
  <si>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</si>
  <si>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</si>
  <si>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</si>
  <si>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</si>
  <si>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</si>
  <si>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</si>
  <si>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</si>
  <si>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</si>
  <si>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</si>
  <si>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</si>
  <si>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</si>
  <si>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</si>
  <si>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</si>
  <si>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</si>
  <si>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</si>
  <si>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</si>
  <si>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</si>
  <si>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</si>
  <si>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</si>
  <si>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</si>
  <si>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</si>
  <si>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</si>
  <si>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</si>
  <si>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</si>
  <si>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</si>
  <si>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</si>
  <si>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</si>
  <si>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</si>
  <si>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</si>
  <si>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</si>
  <si>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</si>
  <si>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</si>
  <si>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</si>
  <si>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</si>
  <si>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</si>
  <si>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</si>
  <si>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</si>
  <si>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</si>
  <si>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</si>
  <si>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</si>
  <si>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</si>
  <si>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</si>
  <si>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</si>
  <si>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</si>
  <si>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</si>
  <si>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</si>
  <si>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</si>
  <si>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</si>
  <si>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</si>
  <si>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</si>
  <si>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</si>
  <si>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</si>
  <si>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</si>
  <si>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</si>
  <si>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</si>
  <si>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</si>
  <si>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</si>
  <si>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</si>
  <si>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</si>
  <si>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</si>
  <si>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</si>
  <si>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</si>
  <si>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</si>
  <si>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</si>
  <si>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</si>
  <si>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</si>
  <si>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</si>
  <si>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</si>
  <si>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</si>
  <si>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</si>
  <si>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</si>
  <si>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</si>
  <si>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</si>
  <si>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</si>
  <si>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</si>
  <si>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</si>
  <si>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</si>
  <si>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</si>
  <si>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</si>
  <si>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</si>
  <si>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</si>
  <si>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</si>
  <si>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</si>
  <si>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</si>
  <si>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</si>
  <si>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</si>
  <si>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</si>
  <si>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</si>
  <si>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</si>
  <si>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</si>
  <si>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</si>
  <si>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 Name</t>
  </si>
  <si>
    <t>Age</t>
  </si>
  <si>
    <t>Grade</t>
  </si>
  <si>
    <t>Class</t>
  </si>
  <si>
    <t>Sara Ashworth</t>
  </si>
  <si>
    <t>Amanda Johnson</t>
  </si>
  <si>
    <t>David Cline</t>
  </si>
  <si>
    <t>Matthew Robert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</si>
  <si>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</si>
  <si>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</si>
  <si>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</si>
  <si>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</si>
  <si>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</si>
  <si>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</si>
  <si>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</si>
  <si>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</si>
  <si>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</si>
  <si>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</si>
  <si>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</si>
  <si>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</si>
  <si>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</si>
  <si>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</si>
  <si>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</si>
  <si>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</si>
  <si>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</si>
  <si>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</si>
  <si>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</si>
  <si>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</si>
  <si>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</si>
  <si>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</si>
  <si>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</si>
  <si>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 xml:space="preserve"> </t>
  </si>
  <si>
    <t>Discover</t>
  </si>
  <si>
    <t>Capital One</t>
  </si>
  <si>
    <t>Citi Card</t>
  </si>
  <si>
    <t>Target</t>
  </si>
  <si>
    <t>Wal-Mart</t>
  </si>
  <si>
    <t>Row Labels</t>
  </si>
  <si>
    <t>Grand Total</t>
  </si>
  <si>
    <t>2011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</si>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</sst>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8.4700000000000006</c:v>
                </c:pt>
                <c:pt idx="1">
                  <c:v>10.083333333333334</c:v>
                </c:pt>
                <c:pt idx="2">
                  <c:v>10.89</c:v>
                </c:pt>
                <c:pt idx="3">
                  <c:v>6.05</c:v>
                </c:pt>
                <c:pt idx="4">
                  <c:v>10.083333333333334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8-4BF4-BA29-1A609C6D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00112"/>
        <c:axId val="579905512"/>
      </c:barChart>
      <c:catAx>
        <c:axId val="5799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5512"/>
        <c:crosses val="autoZero"/>
        <c:auto val="1"/>
        <c:lblAlgn val="ctr"/>
        <c:lblOffset val="100"/>
        <c:noMultiLvlLbl val="0"/>
      </c:catAx>
      <c:valAx>
        <c:axId val="5799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Credir Card,</a:t>
            </a:r>
            <a:r>
              <a:rPr lang="en-US" baseline="0"/>
              <a:t> Balance,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4F2F-B5AD-304FB0E18589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8.4700000000000006</c:v>
                </c:pt>
                <c:pt idx="1">
                  <c:v>10.083333333333334</c:v>
                </c:pt>
                <c:pt idx="2">
                  <c:v>10.89</c:v>
                </c:pt>
                <c:pt idx="3">
                  <c:v>6.05</c:v>
                </c:pt>
                <c:pt idx="4">
                  <c:v>10.083333333333334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C-4F2F-B5AD-304FB0E1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38632"/>
        <c:axId val="579944392"/>
      </c:barChart>
      <c:catAx>
        <c:axId val="5799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4392"/>
        <c:crosses val="autoZero"/>
        <c:auto val="1"/>
        <c:lblAlgn val="ctr"/>
        <c:lblOffset val="100"/>
        <c:noMultiLvlLbl val="0"/>
      </c:catAx>
      <c:valAx>
        <c:axId val="5799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9</xdr:row>
      <xdr:rowOff>23812</xdr:rowOff>
    </xdr:from>
    <xdr:to>
      <xdr:col>6</xdr:col>
      <xdr:colOff>333375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751-7069-2886-106C-CDC829A21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942975</xdr:colOff>
      <xdr:row>24</xdr:row>
      <xdr:rowOff>90487</xdr:rowOff>
    </xdr:from>
    <xdr:to>
      <xdr:col>6</xdr:col>
      <xdr:colOff>361950</xdr:colOff>
      <xdr:row>38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2E03B-6FD2-BD03-FD61-3D1F8675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Guanchez" refreshedDate="45215.796603240742" createdVersion="8" refreshedVersion="8" minRefreshableVersion="3" recordCount="207" xr:uid="{C24DCF4B-3945-45DD-BCA2-DF378F074D8E}">
  <cacheSource type="worksheet">
    <worksheetSource ref="A3:I210" sheet="Expenses"/>
  </cacheSource>
  <cacheFields count="12">
    <cacheField name="2/14/2011" numFmtId="14">
      <sharedItems containsSemiMixedTypes="0" containsNonDate="0" containsDate="1" containsString="0" minDate="2011-03-01T00:00:00" maxDate="2012-03-01T00:00:00" count="107"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XY Solutions" numFmtId="0">
      <sharedItems count="23"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S77782" numFmtId="0">
      <sharedItems count="38"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Opening Balance" numFmtId="0">
      <sharedItems count="28"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 5,100.00 " numFmtId="43">
      <sharedItems containsSemiMixedTypes="0" containsString="0" containsNumber="1" minValue="-20000" maxValue="20000"/>
    </cacheField>
    <cacheField name="A" numFmtId="0">
      <sharedItems count="2">
        <s v="A"/>
        <s v="E"/>
      </sharedItems>
    </cacheField>
    <cacheField name="B1" numFmtId="0">
      <sharedItems/>
    </cacheField>
    <cacheField name="BS-500" numFmtId="0">
      <sharedItems/>
    </cacheField>
    <cacheField name="3/2/2011" numFmtId="14">
      <sharedItems containsNonDate="0" containsDate="1" containsString="0" containsBlank="1" minDate="2011-03-05T00:00:00" maxDate="2012-03-01T00:00:00"/>
    </cacheField>
    <cacheField name="Months (2/14/2011)" numFmtId="0" databaseField="0">
      <fieldGroup base="0">
        <rangePr groupBy="months" startDate="2011-03-01T00:00:00" endDate="2012-03-01T00:00:00"/>
        <groupItems count="14">
          <s v="&lt;3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2/14/2011)" numFmtId="0" databaseField="0">
      <fieldGroup base="0">
        <rangePr groupBy="quarters" startDate="2011-03-01T00:00:00" endDate="2012-03-01T00:00:00"/>
        <groupItems count="6">
          <s v="&lt;3/1/2011"/>
          <s v="Qtr1"/>
          <s v="Qtr2"/>
          <s v="Qtr3"/>
          <s v="Qtr4"/>
          <s v="&gt;3/1/2012"/>
        </groupItems>
      </fieldGroup>
    </cacheField>
    <cacheField name="Years (2/14/2011)" numFmtId="0" databaseField="0">
      <fieldGroup base="0">
        <rangePr groupBy="years" startDate="2011-03-01T00:00:00" endDate="2012-03-01T00:00:00"/>
        <groupItems count="4">
          <s v="&lt;3/1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x v="0"/>
    <x v="0"/>
    <n v="179"/>
    <x v="0"/>
    <s v="B1"/>
    <s v="IS-380"/>
    <d v="2011-03-31T00:00:00"/>
  </r>
  <r>
    <x v="1"/>
    <x v="1"/>
    <x v="1"/>
    <x v="1"/>
    <n v="478"/>
    <x v="0"/>
    <s v="B1"/>
    <s v="IS-375"/>
    <d v="2011-04-01T00:00:00"/>
  </r>
  <r>
    <x v="2"/>
    <x v="2"/>
    <x v="2"/>
    <x v="2"/>
    <n v="340"/>
    <x v="0"/>
    <s v="B1"/>
    <s v="IS-340"/>
    <d v="2011-03-05T00:00:00"/>
  </r>
  <r>
    <x v="3"/>
    <x v="3"/>
    <x v="3"/>
    <x v="3"/>
    <n v="50"/>
    <x v="0"/>
    <s v="B1"/>
    <s v="IS-315"/>
    <d v="2011-03-15T00:00:00"/>
  </r>
  <r>
    <x v="3"/>
    <x v="3"/>
    <x v="3"/>
    <x v="3"/>
    <n v="35"/>
    <x v="0"/>
    <s v="B2"/>
    <s v="IS-315"/>
    <d v="2011-03-15T00:00:00"/>
  </r>
  <r>
    <x v="3"/>
    <x v="4"/>
    <x v="4"/>
    <x v="4"/>
    <n v="1000"/>
    <x v="0"/>
    <s v="B1"/>
    <s v="IS-305"/>
    <d v="2011-04-02T00:00:00"/>
  </r>
  <r>
    <x v="3"/>
    <x v="5"/>
    <x v="5"/>
    <x v="5"/>
    <n v="90"/>
    <x v="0"/>
    <s v="PC"/>
    <s v="IS-345"/>
    <d v="2011-03-15T00:00:00"/>
  </r>
  <r>
    <x v="4"/>
    <x v="6"/>
    <x v="6"/>
    <x v="6"/>
    <n v="200"/>
    <x v="0"/>
    <s v="B1"/>
    <s v="IS-390"/>
    <d v="2011-03-18T00:00:00"/>
  </r>
  <r>
    <x v="5"/>
    <x v="7"/>
    <x v="7"/>
    <x v="7"/>
    <n v="-15000"/>
    <x v="1"/>
    <s v="B2"/>
    <s v="BS-399"/>
    <d v="2011-03-20T00:00:00"/>
  </r>
  <r>
    <x v="5"/>
    <x v="7"/>
    <x v="7"/>
    <x v="7"/>
    <n v="15000"/>
    <x v="1"/>
    <s v="B1"/>
    <s v="BS-399"/>
    <d v="2011-03-20T00:00:00"/>
  </r>
  <r>
    <x v="6"/>
    <x v="7"/>
    <x v="8"/>
    <x v="8"/>
    <n v="13000"/>
    <x v="1"/>
    <s v="B2"/>
    <s v="IS-365"/>
    <d v="2011-03-26T00:00:00"/>
  </r>
  <r>
    <x v="6"/>
    <x v="8"/>
    <x v="2"/>
    <x v="9"/>
    <n v="220"/>
    <x v="1"/>
    <s v="B1"/>
    <s v="BS-700"/>
    <d v="2011-03-26T00:00:00"/>
  </r>
  <r>
    <x v="6"/>
    <x v="8"/>
    <x v="2"/>
    <x v="10"/>
    <n v="100"/>
    <x v="1"/>
    <s v="B1"/>
    <s v="IS-500"/>
    <d v="2011-03-26T00:00:00"/>
  </r>
  <r>
    <x v="6"/>
    <x v="9"/>
    <x v="2"/>
    <x v="11"/>
    <n v="6400"/>
    <x v="0"/>
    <s v="B1"/>
    <s v="IS-350"/>
    <d v="2011-03-26T00:00:00"/>
  </r>
  <r>
    <x v="7"/>
    <x v="7"/>
    <x v="3"/>
    <x v="12"/>
    <n v="100"/>
    <x v="1"/>
    <s v="B1"/>
    <s v="BS-399"/>
    <d v="2011-03-31T00:00:00"/>
  </r>
  <r>
    <x v="7"/>
    <x v="7"/>
    <x v="3"/>
    <x v="12"/>
    <n v="-100"/>
    <x v="1"/>
    <s v="PC"/>
    <s v="BS-399"/>
    <d v="2011-03-31T00:00:00"/>
  </r>
  <r>
    <x v="8"/>
    <x v="0"/>
    <x v="9"/>
    <x v="0"/>
    <n v="179"/>
    <x v="0"/>
    <s v="B1"/>
    <s v="IS-380"/>
    <d v="2011-05-01T00:00:00"/>
  </r>
  <r>
    <x v="9"/>
    <x v="2"/>
    <x v="2"/>
    <x v="2"/>
    <n v="340"/>
    <x v="0"/>
    <s v="B1"/>
    <s v="IS-340"/>
    <d v="2011-04-05T00:00:00"/>
  </r>
  <r>
    <x v="10"/>
    <x v="5"/>
    <x v="5"/>
    <x v="5"/>
    <n v="87"/>
    <x v="0"/>
    <s v="PC"/>
    <s v="IS-345"/>
    <d v="2011-04-12T00:00:00"/>
  </r>
  <r>
    <x v="11"/>
    <x v="3"/>
    <x v="3"/>
    <x v="3"/>
    <n v="80"/>
    <x v="0"/>
    <s v="B1"/>
    <s v="IS-315"/>
    <d v="2011-04-15T00:00:00"/>
  </r>
  <r>
    <x v="11"/>
    <x v="3"/>
    <x v="3"/>
    <x v="3"/>
    <n v="35"/>
    <x v="0"/>
    <s v="B2"/>
    <s v="IS-315"/>
    <d v="2011-04-15T00:00:00"/>
  </r>
  <r>
    <x v="11"/>
    <x v="4"/>
    <x v="4"/>
    <x v="4"/>
    <n v="1000"/>
    <x v="0"/>
    <s v="B1"/>
    <s v="IS-305"/>
    <d v="2011-05-03T00:00:00"/>
  </r>
  <r>
    <x v="12"/>
    <x v="7"/>
    <x v="7"/>
    <x v="7"/>
    <n v="-20000"/>
    <x v="1"/>
    <s v="B2"/>
    <s v="BS-399"/>
    <d v="2011-04-20T00:00:00"/>
  </r>
  <r>
    <x v="12"/>
    <x v="7"/>
    <x v="7"/>
    <x v="7"/>
    <n v="20000"/>
    <x v="1"/>
    <s v="B1"/>
    <s v="BS-399"/>
    <d v="2011-04-20T00:00:00"/>
  </r>
  <r>
    <x v="13"/>
    <x v="10"/>
    <x v="10"/>
    <x v="13"/>
    <n v="1300"/>
    <x v="1"/>
    <s v="B1"/>
    <s v="BS-600"/>
    <d v="2011-04-25T00:00:00"/>
  </r>
  <r>
    <x v="14"/>
    <x v="7"/>
    <x v="8"/>
    <x v="8"/>
    <n v="20000"/>
    <x v="1"/>
    <s v="B2"/>
    <s v="IS-365"/>
    <d v="2011-04-26T00:00:00"/>
  </r>
  <r>
    <x v="14"/>
    <x v="11"/>
    <x v="4"/>
    <x v="14"/>
    <n v="3000"/>
    <x v="0"/>
    <s v="B1"/>
    <s v="BS-100"/>
    <d v="2011-05-26T00:00:00"/>
  </r>
  <r>
    <x v="14"/>
    <x v="8"/>
    <x v="2"/>
    <x v="9"/>
    <n v="220"/>
    <x v="1"/>
    <s v="B1"/>
    <s v="BS-700"/>
    <d v="2011-04-26T00:00:00"/>
  </r>
  <r>
    <x v="14"/>
    <x v="8"/>
    <x v="2"/>
    <x v="10"/>
    <n v="100"/>
    <x v="1"/>
    <s v="B1"/>
    <s v="IS-500"/>
    <d v="2011-04-26T00:00:00"/>
  </r>
  <r>
    <x v="14"/>
    <x v="9"/>
    <x v="2"/>
    <x v="11"/>
    <n v="6400"/>
    <x v="0"/>
    <s v="B1"/>
    <s v="IS-350"/>
    <d v="2011-04-26T00:00:00"/>
  </r>
  <r>
    <x v="15"/>
    <x v="12"/>
    <x v="11"/>
    <x v="15"/>
    <n v="41"/>
    <x v="0"/>
    <s v="PC"/>
    <s v="IS-325"/>
    <d v="2011-05-29T00:00:00"/>
  </r>
  <r>
    <x v="16"/>
    <x v="7"/>
    <x v="3"/>
    <x v="12"/>
    <n v="100"/>
    <x v="1"/>
    <s v="B1"/>
    <s v="BS-399"/>
    <d v="2011-04-30T00:00:00"/>
  </r>
  <r>
    <x v="16"/>
    <x v="7"/>
    <x v="3"/>
    <x v="12"/>
    <n v="-100"/>
    <x v="1"/>
    <s v="PC"/>
    <s v="BS-399"/>
    <d v="2011-04-30T00:00:00"/>
  </r>
  <r>
    <x v="17"/>
    <x v="0"/>
    <x v="12"/>
    <x v="0"/>
    <n v="179"/>
    <x v="0"/>
    <s v="B1"/>
    <s v="IS-380"/>
    <d v="2011-05-31T00:00:00"/>
  </r>
  <r>
    <x v="17"/>
    <x v="13"/>
    <x v="4"/>
    <x v="16"/>
    <n v="220"/>
    <x v="0"/>
    <s v="B1"/>
    <s v="IS-385"/>
    <d v="2011-05-31T00:00:00"/>
  </r>
  <r>
    <x v="18"/>
    <x v="2"/>
    <x v="2"/>
    <x v="2"/>
    <n v="340"/>
    <x v="0"/>
    <s v="B1"/>
    <s v="IS-340"/>
    <d v="2011-05-05T00:00:00"/>
  </r>
  <r>
    <x v="19"/>
    <x v="14"/>
    <x v="13"/>
    <x v="17"/>
    <n v="563"/>
    <x v="0"/>
    <s v="B1"/>
    <s v="IS-390"/>
    <d v="2011-05-07T00:00:00"/>
  </r>
  <r>
    <x v="19"/>
    <x v="15"/>
    <x v="4"/>
    <x v="18"/>
    <n v="982"/>
    <x v="0"/>
    <s v="B1"/>
    <s v="IS-370"/>
    <d v="2011-06-06T00:00:00"/>
  </r>
  <r>
    <x v="20"/>
    <x v="3"/>
    <x v="3"/>
    <x v="3"/>
    <n v="80"/>
    <x v="0"/>
    <s v="B1"/>
    <s v="IS-315"/>
    <d v="2011-05-15T00:00:00"/>
  </r>
  <r>
    <x v="20"/>
    <x v="3"/>
    <x v="3"/>
    <x v="3"/>
    <n v="35"/>
    <x v="0"/>
    <s v="B2"/>
    <s v="IS-315"/>
    <d v="2011-05-15T00:00:00"/>
  </r>
  <r>
    <x v="20"/>
    <x v="4"/>
    <x v="4"/>
    <x v="4"/>
    <n v="1000"/>
    <x v="0"/>
    <s v="B1"/>
    <s v="IS-305"/>
    <d v="2011-06-02T00:00:00"/>
  </r>
  <r>
    <x v="21"/>
    <x v="7"/>
    <x v="7"/>
    <x v="7"/>
    <n v="-20000"/>
    <x v="1"/>
    <s v="B2"/>
    <s v="BS-399"/>
    <d v="2011-05-20T00:00:00"/>
  </r>
  <r>
    <x v="21"/>
    <x v="7"/>
    <x v="7"/>
    <x v="7"/>
    <n v="20000"/>
    <x v="1"/>
    <s v="B1"/>
    <s v="BS-399"/>
    <d v="2011-05-20T00:00:00"/>
  </r>
  <r>
    <x v="22"/>
    <x v="7"/>
    <x v="8"/>
    <x v="8"/>
    <n v="20000"/>
    <x v="1"/>
    <s v="B2"/>
    <s v="IS-365"/>
    <d v="2011-05-26T00:00:00"/>
  </r>
  <r>
    <x v="22"/>
    <x v="8"/>
    <x v="2"/>
    <x v="9"/>
    <n v="220"/>
    <x v="1"/>
    <s v="B1"/>
    <s v="BS-700"/>
    <d v="2011-05-26T00:00:00"/>
  </r>
  <r>
    <x v="22"/>
    <x v="8"/>
    <x v="2"/>
    <x v="10"/>
    <n v="100"/>
    <x v="1"/>
    <s v="B1"/>
    <s v="IS-500"/>
    <d v="2011-05-26T00:00:00"/>
  </r>
  <r>
    <x v="22"/>
    <x v="9"/>
    <x v="2"/>
    <x v="11"/>
    <n v="6400"/>
    <x v="0"/>
    <s v="B1"/>
    <s v="IS-350"/>
    <d v="2011-05-26T00:00:00"/>
  </r>
  <r>
    <x v="23"/>
    <x v="5"/>
    <x v="5"/>
    <x v="5"/>
    <n v="65"/>
    <x v="0"/>
    <s v="PC"/>
    <s v="IS-345"/>
    <d v="2011-05-29T00:00:00"/>
  </r>
  <r>
    <x v="24"/>
    <x v="7"/>
    <x v="3"/>
    <x v="12"/>
    <n v="100"/>
    <x v="1"/>
    <s v="B1"/>
    <s v="BS-399"/>
    <d v="2011-05-31T00:00:00"/>
  </r>
  <r>
    <x v="24"/>
    <x v="7"/>
    <x v="3"/>
    <x v="12"/>
    <n v="-100"/>
    <x v="1"/>
    <s v="PC"/>
    <s v="BS-399"/>
    <d v="2011-05-31T00:00:00"/>
  </r>
  <r>
    <x v="25"/>
    <x v="0"/>
    <x v="14"/>
    <x v="0"/>
    <n v="179"/>
    <x v="0"/>
    <s v="B1"/>
    <s v="IS-380"/>
    <d v="2011-07-01T00:00:00"/>
  </r>
  <r>
    <x v="26"/>
    <x v="2"/>
    <x v="2"/>
    <x v="2"/>
    <n v="340"/>
    <x v="0"/>
    <s v="B1"/>
    <s v="IS-340"/>
    <d v="2011-06-05T00:00:00"/>
  </r>
  <r>
    <x v="27"/>
    <x v="3"/>
    <x v="3"/>
    <x v="3"/>
    <n v="80"/>
    <x v="0"/>
    <s v="B1"/>
    <s v="IS-315"/>
    <d v="2011-06-15T00:00:00"/>
  </r>
  <r>
    <x v="27"/>
    <x v="3"/>
    <x v="3"/>
    <x v="3"/>
    <n v="35"/>
    <x v="0"/>
    <s v="B2"/>
    <s v="IS-315"/>
    <d v="2011-06-15T00:00:00"/>
  </r>
  <r>
    <x v="27"/>
    <x v="4"/>
    <x v="4"/>
    <x v="4"/>
    <n v="1000"/>
    <x v="0"/>
    <s v="B1"/>
    <s v="IS-305"/>
    <d v="2011-07-03T00:00:00"/>
  </r>
  <r>
    <x v="28"/>
    <x v="7"/>
    <x v="7"/>
    <x v="7"/>
    <n v="-20000"/>
    <x v="1"/>
    <s v="B2"/>
    <s v="BS-399"/>
    <d v="2011-06-20T00:00:00"/>
  </r>
  <r>
    <x v="28"/>
    <x v="7"/>
    <x v="7"/>
    <x v="7"/>
    <n v="20000"/>
    <x v="1"/>
    <s v="B1"/>
    <s v="BS-399"/>
    <d v="2011-06-20T00:00:00"/>
  </r>
  <r>
    <x v="29"/>
    <x v="5"/>
    <x v="5"/>
    <x v="5"/>
    <n v="110"/>
    <x v="0"/>
    <s v="PC"/>
    <s v="IS-345"/>
    <d v="2011-06-22T00:00:00"/>
  </r>
  <r>
    <x v="30"/>
    <x v="10"/>
    <x v="10"/>
    <x v="13"/>
    <n v="8700"/>
    <x v="1"/>
    <s v="B1"/>
    <s v="BS-600"/>
    <d v="2011-06-25T00:00:00"/>
  </r>
  <r>
    <x v="31"/>
    <x v="7"/>
    <x v="8"/>
    <x v="8"/>
    <n v="20000"/>
    <x v="1"/>
    <s v="B2"/>
    <s v="IS-365"/>
    <d v="2011-06-26T00:00:00"/>
  </r>
  <r>
    <x v="31"/>
    <x v="8"/>
    <x v="2"/>
    <x v="9"/>
    <n v="220"/>
    <x v="1"/>
    <s v="B1"/>
    <s v="BS-700"/>
    <d v="2011-06-26T00:00:00"/>
  </r>
  <r>
    <x v="31"/>
    <x v="8"/>
    <x v="2"/>
    <x v="10"/>
    <n v="100"/>
    <x v="1"/>
    <s v="B1"/>
    <s v="IS-500"/>
    <d v="2011-06-26T00:00:00"/>
  </r>
  <r>
    <x v="31"/>
    <x v="9"/>
    <x v="2"/>
    <x v="11"/>
    <n v="6400"/>
    <x v="0"/>
    <s v="B1"/>
    <s v="IS-350"/>
    <d v="2011-06-26T00:00:00"/>
  </r>
  <r>
    <x v="31"/>
    <x v="16"/>
    <x v="15"/>
    <x v="19"/>
    <n v="1782"/>
    <x v="0"/>
    <s v="B1"/>
    <s v="IS-390"/>
    <d v="2011-06-26T00:00:00"/>
  </r>
  <r>
    <x v="32"/>
    <x v="7"/>
    <x v="3"/>
    <x v="12"/>
    <n v="100"/>
    <x v="1"/>
    <s v="B1"/>
    <s v="BS-399"/>
    <d v="2011-06-30T00:00:00"/>
  </r>
  <r>
    <x v="32"/>
    <x v="7"/>
    <x v="3"/>
    <x v="12"/>
    <n v="-100"/>
    <x v="1"/>
    <s v="PC"/>
    <s v="BS-399"/>
    <d v="2011-06-30T00:00:00"/>
  </r>
  <r>
    <x v="33"/>
    <x v="0"/>
    <x v="16"/>
    <x v="0"/>
    <n v="179"/>
    <x v="0"/>
    <s v="B1"/>
    <s v="IS-380"/>
    <d v="2011-07-31T00:00:00"/>
  </r>
  <r>
    <x v="34"/>
    <x v="15"/>
    <x v="4"/>
    <x v="18"/>
    <n v="761"/>
    <x v="0"/>
    <s v="B1"/>
    <s v="IS-370"/>
    <d v="2011-08-01T00:00:00"/>
  </r>
  <r>
    <x v="35"/>
    <x v="2"/>
    <x v="2"/>
    <x v="2"/>
    <n v="340"/>
    <x v="0"/>
    <s v="B1"/>
    <s v="IS-340"/>
    <d v="2011-07-05T00:00:00"/>
  </r>
  <r>
    <x v="36"/>
    <x v="3"/>
    <x v="3"/>
    <x v="3"/>
    <n v="80"/>
    <x v="0"/>
    <s v="B1"/>
    <s v="IS-315"/>
    <d v="2011-07-15T00:00:00"/>
  </r>
  <r>
    <x v="36"/>
    <x v="3"/>
    <x v="3"/>
    <x v="3"/>
    <n v="35"/>
    <x v="0"/>
    <s v="B2"/>
    <s v="IS-315"/>
    <d v="2011-07-15T00:00:00"/>
  </r>
  <r>
    <x v="36"/>
    <x v="4"/>
    <x v="4"/>
    <x v="4"/>
    <n v="1000"/>
    <x v="0"/>
    <s v="B1"/>
    <s v="IS-305"/>
    <d v="2011-08-02T00:00:00"/>
  </r>
  <r>
    <x v="37"/>
    <x v="5"/>
    <x v="5"/>
    <x v="5"/>
    <n v="29"/>
    <x v="0"/>
    <s v="PC"/>
    <s v="IS-345"/>
    <d v="2011-07-16T00:00:00"/>
  </r>
  <r>
    <x v="38"/>
    <x v="12"/>
    <x v="17"/>
    <x v="15"/>
    <n v="937"/>
    <x v="0"/>
    <s v="B1"/>
    <s v="IS-325"/>
    <d v="2011-08-16T00:00:00"/>
  </r>
  <r>
    <x v="39"/>
    <x v="7"/>
    <x v="7"/>
    <x v="7"/>
    <n v="-20000"/>
    <x v="1"/>
    <s v="B2"/>
    <s v="BS-399"/>
    <d v="2011-07-20T00:00:00"/>
  </r>
  <r>
    <x v="39"/>
    <x v="7"/>
    <x v="7"/>
    <x v="7"/>
    <n v="20000"/>
    <x v="1"/>
    <s v="B1"/>
    <s v="BS-399"/>
    <d v="2011-07-20T00:00:00"/>
  </r>
  <r>
    <x v="40"/>
    <x v="17"/>
    <x v="18"/>
    <x v="20"/>
    <n v="2000"/>
    <x v="0"/>
    <s v="B1"/>
    <s v="IS-375"/>
    <d v="2011-08-24T00:00:00"/>
  </r>
  <r>
    <x v="41"/>
    <x v="7"/>
    <x v="8"/>
    <x v="8"/>
    <n v="20000"/>
    <x v="1"/>
    <s v="B2"/>
    <s v="IS-365"/>
    <d v="2011-07-26T00:00:00"/>
  </r>
  <r>
    <x v="41"/>
    <x v="8"/>
    <x v="2"/>
    <x v="9"/>
    <n v="220"/>
    <x v="1"/>
    <s v="B1"/>
    <s v="BS-700"/>
    <d v="2011-07-26T00:00:00"/>
  </r>
  <r>
    <x v="41"/>
    <x v="8"/>
    <x v="2"/>
    <x v="10"/>
    <n v="100"/>
    <x v="1"/>
    <s v="B1"/>
    <s v="IS-500"/>
    <d v="2011-07-26T00:00:00"/>
  </r>
  <r>
    <x v="41"/>
    <x v="9"/>
    <x v="2"/>
    <x v="11"/>
    <n v="6400"/>
    <x v="0"/>
    <s v="B1"/>
    <s v="IS-350"/>
    <d v="2011-07-26T00:00:00"/>
  </r>
  <r>
    <x v="42"/>
    <x v="7"/>
    <x v="3"/>
    <x v="12"/>
    <n v="50"/>
    <x v="1"/>
    <s v="B1"/>
    <s v="BS-399"/>
    <d v="2011-07-31T00:00:00"/>
  </r>
  <r>
    <x v="42"/>
    <x v="7"/>
    <x v="3"/>
    <x v="12"/>
    <n v="-50"/>
    <x v="1"/>
    <s v="PC"/>
    <s v="BS-399"/>
    <d v="2011-07-31T00:00:00"/>
  </r>
  <r>
    <x v="43"/>
    <x v="0"/>
    <x v="19"/>
    <x v="0"/>
    <n v="179"/>
    <x v="0"/>
    <s v="B1"/>
    <s v="IS-380"/>
    <d v="2011-08-31T00:00:00"/>
  </r>
  <r>
    <x v="44"/>
    <x v="2"/>
    <x v="2"/>
    <x v="2"/>
    <n v="340"/>
    <x v="0"/>
    <s v="B1"/>
    <s v="IS-340"/>
    <d v="2011-08-05T00:00:00"/>
  </r>
  <r>
    <x v="45"/>
    <x v="5"/>
    <x v="5"/>
    <x v="5"/>
    <n v="78"/>
    <x v="0"/>
    <s v="PC"/>
    <s v="IS-345"/>
    <d v="2011-08-09T00:00:00"/>
  </r>
  <r>
    <x v="46"/>
    <x v="18"/>
    <x v="20"/>
    <x v="21"/>
    <n v="747"/>
    <x v="0"/>
    <s v="B1"/>
    <s v="IS-320"/>
    <d v="2011-09-12T00:00:00"/>
  </r>
  <r>
    <x v="47"/>
    <x v="3"/>
    <x v="3"/>
    <x v="3"/>
    <n v="80"/>
    <x v="0"/>
    <s v="B1"/>
    <s v="IS-315"/>
    <d v="2011-08-15T00:00:00"/>
  </r>
  <r>
    <x v="47"/>
    <x v="3"/>
    <x v="3"/>
    <x v="3"/>
    <n v="35"/>
    <x v="0"/>
    <s v="B2"/>
    <s v="IS-315"/>
    <d v="2011-08-15T00:00:00"/>
  </r>
  <r>
    <x v="47"/>
    <x v="4"/>
    <x v="4"/>
    <x v="4"/>
    <n v="1000"/>
    <x v="0"/>
    <s v="B1"/>
    <s v="IS-305"/>
    <d v="2011-09-02T00:00:00"/>
  </r>
  <r>
    <x v="47"/>
    <x v="16"/>
    <x v="21"/>
    <x v="19"/>
    <n v="1278"/>
    <x v="0"/>
    <s v="B1"/>
    <s v="IS-390"/>
    <d v="2011-08-15T00:00:00"/>
  </r>
  <r>
    <x v="48"/>
    <x v="7"/>
    <x v="7"/>
    <x v="7"/>
    <n v="-20000"/>
    <x v="1"/>
    <s v="B2"/>
    <s v="BS-399"/>
    <d v="2011-08-20T00:00:00"/>
  </r>
  <r>
    <x v="48"/>
    <x v="7"/>
    <x v="7"/>
    <x v="7"/>
    <n v="20000"/>
    <x v="1"/>
    <s v="B1"/>
    <s v="BS-399"/>
    <d v="2011-08-20T00:00:00"/>
  </r>
  <r>
    <x v="49"/>
    <x v="19"/>
    <x v="22"/>
    <x v="22"/>
    <n v="3750"/>
    <x v="1"/>
    <s v="B1"/>
    <s v="BS-200"/>
    <d v="2011-08-21T00:00:00"/>
  </r>
  <r>
    <x v="50"/>
    <x v="10"/>
    <x v="10"/>
    <x v="13"/>
    <n v="6600"/>
    <x v="1"/>
    <s v="B1"/>
    <s v="BS-600"/>
    <d v="2011-08-25T00:00:00"/>
  </r>
  <r>
    <x v="51"/>
    <x v="7"/>
    <x v="8"/>
    <x v="8"/>
    <n v="20000"/>
    <x v="1"/>
    <s v="B2"/>
    <s v="IS-365"/>
    <d v="2011-08-26T00:00:00"/>
  </r>
  <r>
    <x v="51"/>
    <x v="8"/>
    <x v="2"/>
    <x v="9"/>
    <n v="220"/>
    <x v="1"/>
    <s v="B1"/>
    <s v="BS-700"/>
    <d v="2011-08-26T00:00:00"/>
  </r>
  <r>
    <x v="51"/>
    <x v="8"/>
    <x v="2"/>
    <x v="10"/>
    <n v="100"/>
    <x v="1"/>
    <s v="B1"/>
    <s v="IS-500"/>
    <d v="2011-08-26T00:00:00"/>
  </r>
  <r>
    <x v="51"/>
    <x v="9"/>
    <x v="2"/>
    <x v="11"/>
    <n v="6400"/>
    <x v="0"/>
    <s v="B1"/>
    <s v="IS-350"/>
    <d v="2011-08-26T00:00:00"/>
  </r>
  <r>
    <x v="52"/>
    <x v="15"/>
    <x v="4"/>
    <x v="18"/>
    <n v="234"/>
    <x v="0"/>
    <s v="B1"/>
    <s v="IS-370"/>
    <d v="2011-09-26T00:00:00"/>
  </r>
  <r>
    <x v="53"/>
    <x v="7"/>
    <x v="3"/>
    <x v="12"/>
    <n v="50"/>
    <x v="1"/>
    <s v="B1"/>
    <s v="BS-399"/>
    <d v="2011-08-31T00:00:00"/>
  </r>
  <r>
    <x v="53"/>
    <x v="7"/>
    <x v="3"/>
    <x v="12"/>
    <n v="-50"/>
    <x v="1"/>
    <s v="PC"/>
    <s v="BS-399"/>
    <d v="2011-08-31T00:00:00"/>
  </r>
  <r>
    <x v="53"/>
    <x v="10"/>
    <x v="10"/>
    <x v="23"/>
    <n v="2600"/>
    <x v="1"/>
    <s v="B1"/>
    <s v="IS-600"/>
    <d v="2011-08-31T00:00:00"/>
  </r>
  <r>
    <x v="54"/>
    <x v="0"/>
    <x v="23"/>
    <x v="0"/>
    <n v="179"/>
    <x v="0"/>
    <s v="B1"/>
    <s v="IS-380"/>
    <d v="2011-10-01T00:00:00"/>
  </r>
  <r>
    <x v="55"/>
    <x v="2"/>
    <x v="2"/>
    <x v="2"/>
    <n v="340"/>
    <x v="0"/>
    <s v="B1"/>
    <s v="IS-340"/>
    <d v="2011-09-05T00:00:00"/>
  </r>
  <r>
    <x v="56"/>
    <x v="13"/>
    <x v="4"/>
    <x v="16"/>
    <n v="277.48"/>
    <x v="0"/>
    <s v="B1"/>
    <s v="IS-385"/>
    <d v="2011-10-13T00:00:00"/>
  </r>
  <r>
    <x v="57"/>
    <x v="3"/>
    <x v="3"/>
    <x v="3"/>
    <n v="80"/>
    <x v="0"/>
    <s v="B1"/>
    <s v="IS-315"/>
    <d v="2011-09-15T00:00:00"/>
  </r>
  <r>
    <x v="57"/>
    <x v="3"/>
    <x v="3"/>
    <x v="3"/>
    <n v="35"/>
    <x v="0"/>
    <s v="B2"/>
    <s v="IS-315"/>
    <d v="2011-09-15T00:00:00"/>
  </r>
  <r>
    <x v="57"/>
    <x v="4"/>
    <x v="4"/>
    <x v="4"/>
    <n v="1000"/>
    <x v="0"/>
    <s v="B1"/>
    <s v="IS-305"/>
    <d v="2011-10-03T00:00:00"/>
  </r>
  <r>
    <x v="58"/>
    <x v="20"/>
    <x v="24"/>
    <x v="24"/>
    <n v="5620"/>
    <x v="0"/>
    <s v="B1"/>
    <s v="IS-395"/>
    <d v="2011-09-18T00:00:00"/>
  </r>
  <r>
    <x v="58"/>
    <x v="21"/>
    <x v="4"/>
    <x v="25"/>
    <n v="12500"/>
    <x v="0"/>
    <s v="B1"/>
    <s v="IS-360"/>
    <d v="2011-09-18T00:00:00"/>
  </r>
  <r>
    <x v="59"/>
    <x v="7"/>
    <x v="7"/>
    <x v="7"/>
    <n v="-20000"/>
    <x v="1"/>
    <s v="B2"/>
    <s v="BS-399"/>
    <d v="2011-09-20T00:00:00"/>
  </r>
  <r>
    <x v="59"/>
    <x v="7"/>
    <x v="7"/>
    <x v="7"/>
    <n v="20000"/>
    <x v="1"/>
    <s v="B1"/>
    <s v="BS-399"/>
    <d v="2011-09-20T00:00:00"/>
  </r>
  <r>
    <x v="60"/>
    <x v="5"/>
    <x v="5"/>
    <x v="5"/>
    <n v="90"/>
    <x v="0"/>
    <s v="PC"/>
    <s v="IS-345"/>
    <d v="2011-09-21T00:00:00"/>
  </r>
  <r>
    <x v="61"/>
    <x v="18"/>
    <x v="25"/>
    <x v="21"/>
    <n v="4242"/>
    <x v="0"/>
    <s v="B1"/>
    <s v="IS-320"/>
    <d v="2011-10-24T00:00:00"/>
  </r>
  <r>
    <x v="62"/>
    <x v="7"/>
    <x v="8"/>
    <x v="8"/>
    <n v="20000"/>
    <x v="1"/>
    <s v="B2"/>
    <s v="IS-365"/>
    <d v="2011-09-26T00:00:00"/>
  </r>
  <r>
    <x v="62"/>
    <x v="8"/>
    <x v="2"/>
    <x v="9"/>
    <n v="220"/>
    <x v="1"/>
    <s v="B1"/>
    <s v="BS-700"/>
    <d v="2011-09-26T00:00:00"/>
  </r>
  <r>
    <x v="62"/>
    <x v="8"/>
    <x v="2"/>
    <x v="10"/>
    <n v="100"/>
    <x v="1"/>
    <s v="B1"/>
    <s v="IS-500"/>
    <d v="2011-09-26T00:00:00"/>
  </r>
  <r>
    <x v="62"/>
    <x v="9"/>
    <x v="2"/>
    <x v="11"/>
    <n v="6400"/>
    <x v="0"/>
    <s v="B1"/>
    <s v="IS-350"/>
    <d v="2011-09-26T00:00:00"/>
  </r>
  <r>
    <x v="63"/>
    <x v="7"/>
    <x v="3"/>
    <x v="12"/>
    <n v="100"/>
    <x v="1"/>
    <s v="B1"/>
    <s v="BS-399"/>
    <d v="2011-09-30T00:00:00"/>
  </r>
  <r>
    <x v="63"/>
    <x v="7"/>
    <x v="3"/>
    <x v="12"/>
    <n v="-100"/>
    <x v="1"/>
    <s v="PC"/>
    <s v="BS-399"/>
    <d v="2011-09-30T00:00:00"/>
  </r>
  <r>
    <x v="64"/>
    <x v="0"/>
    <x v="26"/>
    <x v="0"/>
    <n v="179"/>
    <x v="0"/>
    <s v="B1"/>
    <s v="IS-380"/>
    <d v="2011-10-31T00:00:00"/>
  </r>
  <r>
    <x v="65"/>
    <x v="12"/>
    <x v="27"/>
    <x v="15"/>
    <n v="62"/>
    <x v="0"/>
    <s v="PC"/>
    <s v="IS-325"/>
    <d v="2011-11-03T00:00:00"/>
  </r>
  <r>
    <x v="65"/>
    <x v="16"/>
    <x v="28"/>
    <x v="19"/>
    <n v="1887"/>
    <x v="0"/>
    <s v="B1"/>
    <s v="IS-390"/>
    <d v="2011-10-04T00:00:00"/>
  </r>
  <r>
    <x v="66"/>
    <x v="2"/>
    <x v="2"/>
    <x v="2"/>
    <n v="340"/>
    <x v="0"/>
    <s v="B1"/>
    <s v="IS-340"/>
    <d v="2011-10-05T00:00:00"/>
  </r>
  <r>
    <x v="67"/>
    <x v="3"/>
    <x v="3"/>
    <x v="3"/>
    <n v="80"/>
    <x v="0"/>
    <s v="B1"/>
    <s v="IS-315"/>
    <d v="2011-10-15T00:00:00"/>
  </r>
  <r>
    <x v="67"/>
    <x v="3"/>
    <x v="3"/>
    <x v="3"/>
    <n v="35"/>
    <x v="0"/>
    <s v="B2"/>
    <s v="IS-315"/>
    <d v="2011-10-15T00:00:00"/>
  </r>
  <r>
    <x v="67"/>
    <x v="4"/>
    <x v="4"/>
    <x v="4"/>
    <n v="1000"/>
    <x v="0"/>
    <s v="B1"/>
    <s v="IS-305"/>
    <d v="2011-11-02T00:00:00"/>
  </r>
  <r>
    <x v="68"/>
    <x v="7"/>
    <x v="7"/>
    <x v="7"/>
    <n v="-20000"/>
    <x v="1"/>
    <s v="B2"/>
    <s v="BS-399"/>
    <d v="2011-10-20T00:00:00"/>
  </r>
  <r>
    <x v="68"/>
    <x v="7"/>
    <x v="7"/>
    <x v="7"/>
    <n v="20000"/>
    <x v="1"/>
    <s v="B1"/>
    <s v="BS-399"/>
    <d v="2011-10-20T00:00:00"/>
  </r>
  <r>
    <x v="69"/>
    <x v="15"/>
    <x v="4"/>
    <x v="18"/>
    <n v="289"/>
    <x v="0"/>
    <s v="B1"/>
    <s v="IS-370"/>
    <d v="2011-11-21T00:00:00"/>
  </r>
  <r>
    <x v="70"/>
    <x v="10"/>
    <x v="10"/>
    <x v="13"/>
    <n v="3300"/>
    <x v="1"/>
    <s v="B1"/>
    <s v="BS-600"/>
    <d v="2011-10-25T00:00:00"/>
  </r>
  <r>
    <x v="71"/>
    <x v="7"/>
    <x v="8"/>
    <x v="8"/>
    <n v="20000"/>
    <x v="1"/>
    <s v="B2"/>
    <s v="IS-365"/>
    <d v="2011-10-26T00:00:00"/>
  </r>
  <r>
    <x v="71"/>
    <x v="8"/>
    <x v="2"/>
    <x v="9"/>
    <n v="220"/>
    <x v="1"/>
    <s v="B1"/>
    <s v="BS-700"/>
    <d v="2011-10-26T00:00:00"/>
  </r>
  <r>
    <x v="71"/>
    <x v="8"/>
    <x v="2"/>
    <x v="10"/>
    <n v="100"/>
    <x v="1"/>
    <s v="B1"/>
    <s v="IS-500"/>
    <d v="2011-10-26T00:00:00"/>
  </r>
  <r>
    <x v="71"/>
    <x v="9"/>
    <x v="2"/>
    <x v="11"/>
    <n v="6400"/>
    <x v="0"/>
    <s v="B1"/>
    <s v="IS-350"/>
    <d v="2011-10-26T00:00:00"/>
  </r>
  <r>
    <x v="72"/>
    <x v="5"/>
    <x v="5"/>
    <x v="5"/>
    <n v="218"/>
    <x v="0"/>
    <s v="PC"/>
    <s v="IS-345"/>
    <d v="2011-10-28T00:00:00"/>
  </r>
  <r>
    <x v="73"/>
    <x v="7"/>
    <x v="3"/>
    <x v="12"/>
    <n v="200"/>
    <x v="1"/>
    <s v="B1"/>
    <s v="BS-399"/>
    <d v="2011-10-31T00:00:00"/>
  </r>
  <r>
    <x v="73"/>
    <x v="7"/>
    <x v="3"/>
    <x v="12"/>
    <n v="-200"/>
    <x v="1"/>
    <s v="PC"/>
    <s v="BS-399"/>
    <d v="2011-10-31T00:00:00"/>
  </r>
  <r>
    <x v="74"/>
    <x v="0"/>
    <x v="29"/>
    <x v="0"/>
    <n v="179"/>
    <x v="0"/>
    <s v="B1"/>
    <s v="IS-380"/>
    <d v="2011-12-01T00:00:00"/>
  </r>
  <r>
    <x v="75"/>
    <x v="2"/>
    <x v="2"/>
    <x v="2"/>
    <n v="340"/>
    <x v="0"/>
    <s v="B1"/>
    <s v="IS-340"/>
    <d v="2011-11-05T00:00:00"/>
  </r>
  <r>
    <x v="75"/>
    <x v="18"/>
    <x v="30"/>
    <x v="21"/>
    <n v="982"/>
    <x v="0"/>
    <s v="B1"/>
    <s v="IS-320"/>
    <d v="2011-12-05T00:00:00"/>
  </r>
  <r>
    <x v="76"/>
    <x v="3"/>
    <x v="3"/>
    <x v="3"/>
    <n v="80"/>
    <x v="0"/>
    <s v="B1"/>
    <s v="IS-315"/>
    <d v="2011-11-15T00:00:00"/>
  </r>
  <r>
    <x v="76"/>
    <x v="3"/>
    <x v="3"/>
    <x v="3"/>
    <n v="35"/>
    <x v="0"/>
    <s v="B2"/>
    <s v="IS-315"/>
    <d v="2011-11-15T00:00:00"/>
  </r>
  <r>
    <x v="76"/>
    <x v="4"/>
    <x v="4"/>
    <x v="4"/>
    <n v="1000"/>
    <x v="0"/>
    <s v="B1"/>
    <s v="IS-305"/>
    <d v="2011-12-03T00:00:00"/>
  </r>
  <r>
    <x v="77"/>
    <x v="5"/>
    <x v="5"/>
    <x v="5"/>
    <n v="102"/>
    <x v="0"/>
    <s v="PC"/>
    <s v="IS-345"/>
    <d v="2011-11-19T00:00:00"/>
  </r>
  <r>
    <x v="78"/>
    <x v="7"/>
    <x v="7"/>
    <x v="7"/>
    <n v="-20000"/>
    <x v="1"/>
    <s v="B2"/>
    <s v="BS-399"/>
    <d v="2011-11-20T00:00:00"/>
  </r>
  <r>
    <x v="78"/>
    <x v="7"/>
    <x v="7"/>
    <x v="7"/>
    <n v="20000"/>
    <x v="1"/>
    <s v="B1"/>
    <s v="BS-399"/>
    <d v="2011-11-20T00:00:00"/>
  </r>
  <r>
    <x v="79"/>
    <x v="7"/>
    <x v="8"/>
    <x v="8"/>
    <n v="20000"/>
    <x v="1"/>
    <s v="B2"/>
    <s v="IS-365"/>
    <d v="2011-11-26T00:00:00"/>
  </r>
  <r>
    <x v="79"/>
    <x v="8"/>
    <x v="2"/>
    <x v="9"/>
    <n v="220"/>
    <x v="1"/>
    <s v="B1"/>
    <s v="BS-700"/>
    <d v="2011-11-26T00:00:00"/>
  </r>
  <r>
    <x v="79"/>
    <x v="8"/>
    <x v="2"/>
    <x v="10"/>
    <n v="100"/>
    <x v="1"/>
    <s v="B1"/>
    <s v="IS-500"/>
    <d v="2011-11-26T00:00:00"/>
  </r>
  <r>
    <x v="79"/>
    <x v="9"/>
    <x v="2"/>
    <x v="11"/>
    <n v="6400"/>
    <x v="0"/>
    <s v="B1"/>
    <s v="IS-350"/>
    <d v="2011-11-26T00:00:00"/>
  </r>
  <r>
    <x v="80"/>
    <x v="7"/>
    <x v="3"/>
    <x v="12"/>
    <n v="170"/>
    <x v="1"/>
    <s v="B1"/>
    <s v="BS-399"/>
    <d v="2011-11-30T00:00:00"/>
  </r>
  <r>
    <x v="80"/>
    <x v="7"/>
    <x v="3"/>
    <x v="12"/>
    <n v="-170"/>
    <x v="1"/>
    <s v="PC"/>
    <s v="BS-399"/>
    <d v="2011-11-30T00:00:00"/>
  </r>
  <r>
    <x v="81"/>
    <x v="0"/>
    <x v="31"/>
    <x v="0"/>
    <n v="179"/>
    <x v="0"/>
    <s v="B1"/>
    <s v="IS-380"/>
    <d v="2011-12-31T00:00:00"/>
  </r>
  <r>
    <x v="82"/>
    <x v="2"/>
    <x v="2"/>
    <x v="2"/>
    <n v="340"/>
    <x v="0"/>
    <s v="B1"/>
    <s v="IS-340"/>
    <d v="2011-12-05T00:00:00"/>
  </r>
  <r>
    <x v="83"/>
    <x v="5"/>
    <x v="5"/>
    <x v="5"/>
    <n v="96"/>
    <x v="0"/>
    <s v="PC"/>
    <s v="IS-345"/>
    <d v="2011-12-06T00:00:00"/>
  </r>
  <r>
    <x v="84"/>
    <x v="3"/>
    <x v="3"/>
    <x v="3"/>
    <n v="80"/>
    <x v="0"/>
    <s v="B1"/>
    <s v="IS-315"/>
    <d v="2011-12-15T00:00:00"/>
  </r>
  <r>
    <x v="84"/>
    <x v="3"/>
    <x v="3"/>
    <x v="3"/>
    <n v="35"/>
    <x v="0"/>
    <s v="B2"/>
    <s v="IS-315"/>
    <d v="2011-12-15T00:00:00"/>
  </r>
  <r>
    <x v="84"/>
    <x v="4"/>
    <x v="4"/>
    <x v="4"/>
    <n v="1000"/>
    <x v="0"/>
    <s v="B1"/>
    <s v="IS-305"/>
    <d v="2012-01-02T00:00:00"/>
  </r>
  <r>
    <x v="85"/>
    <x v="1"/>
    <x v="32"/>
    <x v="1"/>
    <n v="120"/>
    <x v="0"/>
    <s v="B1"/>
    <s v="IS-375"/>
    <d v="2012-01-16T00:00:00"/>
  </r>
  <r>
    <x v="85"/>
    <x v="15"/>
    <x v="4"/>
    <x v="18"/>
    <n v="310"/>
    <x v="0"/>
    <s v="B1"/>
    <s v="IS-370"/>
    <d v="2012-01-16T00:00:00"/>
  </r>
  <r>
    <x v="85"/>
    <x v="18"/>
    <x v="33"/>
    <x v="21"/>
    <n v="962"/>
    <x v="0"/>
    <s v="B1"/>
    <s v="IS-320"/>
    <d v="2012-01-16T00:00:00"/>
  </r>
  <r>
    <x v="86"/>
    <x v="7"/>
    <x v="7"/>
    <x v="7"/>
    <n v="-20000"/>
    <x v="1"/>
    <s v="B2"/>
    <s v="BS-399"/>
    <d v="2011-12-20T00:00:00"/>
  </r>
  <r>
    <x v="86"/>
    <x v="7"/>
    <x v="7"/>
    <x v="7"/>
    <n v="20000"/>
    <x v="1"/>
    <s v="B1"/>
    <s v="BS-399"/>
    <d v="2011-12-20T00:00:00"/>
  </r>
  <r>
    <x v="87"/>
    <x v="12"/>
    <x v="34"/>
    <x v="15"/>
    <n v="61"/>
    <x v="0"/>
    <s v="PC"/>
    <s v="IS-325"/>
    <d v="2012-01-21T00:00:00"/>
  </r>
  <r>
    <x v="88"/>
    <x v="10"/>
    <x v="10"/>
    <x v="13"/>
    <n v="8400"/>
    <x v="1"/>
    <s v="B1"/>
    <s v="BS-600"/>
    <d v="2011-12-25T00:00:00"/>
  </r>
  <r>
    <x v="89"/>
    <x v="7"/>
    <x v="8"/>
    <x v="8"/>
    <n v="20000"/>
    <x v="1"/>
    <s v="B2"/>
    <s v="IS-365"/>
    <d v="2011-12-26T00:00:00"/>
  </r>
  <r>
    <x v="89"/>
    <x v="8"/>
    <x v="2"/>
    <x v="9"/>
    <n v="220"/>
    <x v="1"/>
    <s v="B1"/>
    <s v="BS-700"/>
    <d v="2011-12-26T00:00:00"/>
  </r>
  <r>
    <x v="89"/>
    <x v="8"/>
    <x v="2"/>
    <x v="10"/>
    <n v="100"/>
    <x v="1"/>
    <s v="B1"/>
    <s v="IS-500"/>
    <d v="2011-12-26T00:00:00"/>
  </r>
  <r>
    <x v="89"/>
    <x v="9"/>
    <x v="2"/>
    <x v="11"/>
    <n v="6400"/>
    <x v="0"/>
    <s v="B1"/>
    <s v="IS-350"/>
    <d v="2011-12-26T00:00:00"/>
  </r>
  <r>
    <x v="90"/>
    <x v="7"/>
    <x v="3"/>
    <x v="12"/>
    <n v="100"/>
    <x v="1"/>
    <s v="B1"/>
    <s v="BS-399"/>
    <d v="2011-12-31T00:00:00"/>
  </r>
  <r>
    <x v="90"/>
    <x v="7"/>
    <x v="3"/>
    <x v="12"/>
    <n v="-100"/>
    <x v="1"/>
    <s v="PC"/>
    <s v="BS-399"/>
    <d v="2011-12-31T00:00:00"/>
  </r>
  <r>
    <x v="91"/>
    <x v="0"/>
    <x v="35"/>
    <x v="0"/>
    <n v="179"/>
    <x v="0"/>
    <s v="B1"/>
    <s v="IS-380"/>
    <d v="2012-01-31T00:00:00"/>
  </r>
  <r>
    <x v="92"/>
    <x v="2"/>
    <x v="2"/>
    <x v="2"/>
    <n v="340"/>
    <x v="0"/>
    <s v="B1"/>
    <s v="IS-340"/>
    <d v="2012-01-05T00:00:00"/>
  </r>
  <r>
    <x v="93"/>
    <x v="3"/>
    <x v="3"/>
    <x v="3"/>
    <n v="80"/>
    <x v="0"/>
    <s v="B1"/>
    <s v="IS-315"/>
    <d v="2012-01-15T00:00:00"/>
  </r>
  <r>
    <x v="93"/>
    <x v="3"/>
    <x v="3"/>
    <x v="3"/>
    <n v="35"/>
    <x v="0"/>
    <s v="B2"/>
    <s v="IS-315"/>
    <d v="2012-01-15T00:00:00"/>
  </r>
  <r>
    <x v="93"/>
    <x v="4"/>
    <x v="4"/>
    <x v="4"/>
    <n v="1000"/>
    <x v="0"/>
    <s v="B1"/>
    <s v="IS-305"/>
    <d v="2012-02-02T00:00:00"/>
  </r>
  <r>
    <x v="94"/>
    <x v="5"/>
    <x v="5"/>
    <x v="5"/>
    <n v="105"/>
    <x v="0"/>
    <s v="PC"/>
    <s v="IS-345"/>
    <d v="2012-01-16T00:00:00"/>
  </r>
  <r>
    <x v="95"/>
    <x v="7"/>
    <x v="7"/>
    <x v="7"/>
    <n v="-20000"/>
    <x v="1"/>
    <s v="B2"/>
    <s v="BS-399"/>
    <d v="2012-01-20T00:00:00"/>
  </r>
  <r>
    <x v="95"/>
    <x v="7"/>
    <x v="7"/>
    <x v="7"/>
    <n v="20000"/>
    <x v="1"/>
    <s v="B1"/>
    <s v="BS-399"/>
    <d v="2012-01-20T00:00:00"/>
  </r>
  <r>
    <x v="96"/>
    <x v="7"/>
    <x v="8"/>
    <x v="8"/>
    <n v="20000"/>
    <x v="1"/>
    <s v="B2"/>
    <s v="IS-365"/>
    <d v="2012-01-26T00:00:00"/>
  </r>
  <r>
    <x v="96"/>
    <x v="8"/>
    <x v="2"/>
    <x v="9"/>
    <n v="220"/>
    <x v="1"/>
    <s v="B1"/>
    <s v="BS-700"/>
    <d v="2012-01-26T00:00:00"/>
  </r>
  <r>
    <x v="96"/>
    <x v="8"/>
    <x v="2"/>
    <x v="10"/>
    <n v="100"/>
    <x v="1"/>
    <s v="B1"/>
    <s v="IS-500"/>
    <d v="2012-01-26T00:00:00"/>
  </r>
  <r>
    <x v="96"/>
    <x v="9"/>
    <x v="2"/>
    <x v="11"/>
    <n v="6400"/>
    <x v="0"/>
    <s v="B1"/>
    <s v="IS-350"/>
    <d v="2012-01-26T00:00:00"/>
  </r>
  <r>
    <x v="96"/>
    <x v="13"/>
    <x v="4"/>
    <x v="26"/>
    <n v="389.25"/>
    <x v="0"/>
    <s v="B1"/>
    <s v="IS-385"/>
    <d v="2012-01-31T00:00:00"/>
  </r>
  <r>
    <x v="97"/>
    <x v="18"/>
    <x v="36"/>
    <x v="21"/>
    <n v="514"/>
    <x v="0"/>
    <s v="B1"/>
    <s v="IS-320"/>
    <d v="2012-02-27T00:00:00"/>
  </r>
  <r>
    <x v="98"/>
    <x v="7"/>
    <x v="3"/>
    <x v="12"/>
    <n v="170"/>
    <x v="1"/>
    <s v="B1"/>
    <s v="BS-399"/>
    <d v="2012-01-31T00:00:00"/>
  </r>
  <r>
    <x v="98"/>
    <x v="7"/>
    <x v="3"/>
    <x v="12"/>
    <n v="-170"/>
    <x v="1"/>
    <s v="PC"/>
    <s v="BS-399"/>
    <d v="2012-01-31T00:00:00"/>
  </r>
  <r>
    <x v="99"/>
    <x v="0"/>
    <x v="37"/>
    <x v="0"/>
    <n v="179"/>
    <x v="0"/>
    <s v="B1"/>
    <s v="IS-380"/>
    <m/>
  </r>
  <r>
    <x v="100"/>
    <x v="2"/>
    <x v="2"/>
    <x v="2"/>
    <n v="340"/>
    <x v="0"/>
    <s v="B1"/>
    <s v="IS-340"/>
    <d v="2012-02-05T00:00:00"/>
  </r>
  <r>
    <x v="101"/>
    <x v="15"/>
    <x v="4"/>
    <x v="18"/>
    <n v="289"/>
    <x v="0"/>
    <s v="B1"/>
    <s v="IS-370"/>
    <m/>
  </r>
  <r>
    <x v="102"/>
    <x v="3"/>
    <x v="3"/>
    <x v="3"/>
    <n v="80"/>
    <x v="0"/>
    <s v="B1"/>
    <s v="IS-315"/>
    <d v="2012-02-15T00:00:00"/>
  </r>
  <r>
    <x v="102"/>
    <x v="3"/>
    <x v="3"/>
    <x v="3"/>
    <n v="35"/>
    <x v="0"/>
    <s v="B2"/>
    <s v="IS-315"/>
    <d v="2012-02-15T00:00:00"/>
  </r>
  <r>
    <x v="102"/>
    <x v="4"/>
    <x v="4"/>
    <x v="4"/>
    <n v="1000"/>
    <x v="0"/>
    <s v="B1"/>
    <s v="IS-305"/>
    <m/>
  </r>
  <r>
    <x v="103"/>
    <x v="7"/>
    <x v="7"/>
    <x v="7"/>
    <n v="-20000"/>
    <x v="1"/>
    <s v="B2"/>
    <s v="BS-399"/>
    <d v="2012-02-20T00:00:00"/>
  </r>
  <r>
    <x v="103"/>
    <x v="7"/>
    <x v="7"/>
    <x v="7"/>
    <n v="20000"/>
    <x v="1"/>
    <s v="B1"/>
    <s v="BS-399"/>
    <d v="2012-02-20T00:00:00"/>
  </r>
  <r>
    <x v="104"/>
    <x v="10"/>
    <x v="10"/>
    <x v="13"/>
    <n v="2200"/>
    <x v="1"/>
    <s v="B1"/>
    <s v="BS-600"/>
    <d v="2012-02-25T00:00:00"/>
  </r>
  <r>
    <x v="104"/>
    <x v="5"/>
    <x v="5"/>
    <x v="5"/>
    <n v="75"/>
    <x v="0"/>
    <s v="PC"/>
    <s v="IS-345"/>
    <d v="2012-02-25T00:00:00"/>
  </r>
  <r>
    <x v="105"/>
    <x v="22"/>
    <x v="4"/>
    <x v="27"/>
    <n v="10000"/>
    <x v="0"/>
    <s v="B1"/>
    <s v="BS-100"/>
    <m/>
  </r>
  <r>
    <x v="105"/>
    <x v="7"/>
    <x v="8"/>
    <x v="8"/>
    <n v="20000"/>
    <x v="1"/>
    <s v="B2"/>
    <s v="IS-365"/>
    <d v="2012-02-26T00:00:00"/>
  </r>
  <r>
    <x v="105"/>
    <x v="8"/>
    <x v="2"/>
    <x v="9"/>
    <n v="220"/>
    <x v="1"/>
    <s v="B1"/>
    <s v="BS-700"/>
    <d v="2012-02-26T00:00:00"/>
  </r>
  <r>
    <x v="105"/>
    <x v="8"/>
    <x v="2"/>
    <x v="10"/>
    <n v="100"/>
    <x v="1"/>
    <s v="B1"/>
    <s v="IS-500"/>
    <d v="2012-02-26T00:00:00"/>
  </r>
  <r>
    <x v="105"/>
    <x v="9"/>
    <x v="2"/>
    <x v="11"/>
    <n v="6400"/>
    <x v="0"/>
    <s v="B1"/>
    <s v="IS-350"/>
    <d v="2012-02-26T00:00:00"/>
  </r>
  <r>
    <x v="106"/>
    <x v="7"/>
    <x v="3"/>
    <x v="12"/>
    <n v="70"/>
    <x v="1"/>
    <s v="B1"/>
    <s v="BS-399"/>
    <d v="2012-02-29T00:00:00"/>
  </r>
  <r>
    <x v="106"/>
    <x v="7"/>
    <x v="3"/>
    <x v="12"/>
    <n v="-70"/>
    <x v="1"/>
    <s v="PC"/>
    <s v="BS-399"/>
    <d v="2012-02-29T00:00:00"/>
  </r>
  <r>
    <x v="106"/>
    <x v="10"/>
    <x v="10"/>
    <x v="23"/>
    <n v="3700"/>
    <x v="1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082F1-5D11-4187-9289-8576DCE2F51E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" firstHeaderRow="1" firstDataRow="1" firstDataCol="1"/>
  <pivotFields count="12">
    <pivotField axis="axisRow"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>
      <items count="24">
        <item x="17"/>
        <item x="3"/>
        <item x="14"/>
        <item x="22"/>
        <item x="2"/>
        <item x="7"/>
        <item x="11"/>
        <item x="12"/>
        <item x="8"/>
        <item x="4"/>
        <item x="10"/>
        <item x="5"/>
        <item x="0"/>
        <item x="19"/>
        <item x="20"/>
        <item x="1"/>
        <item x="9"/>
        <item x="21"/>
        <item x="6"/>
        <item x="16"/>
        <item x="13"/>
        <item x="15"/>
        <item x="18"/>
        <item t="default"/>
      </items>
    </pivotField>
    <pivotField showAll="0">
      <items count="39">
        <item x="3"/>
        <item x="5"/>
        <item x="2"/>
        <item x="1"/>
        <item x="11"/>
        <item x="17"/>
        <item x="27"/>
        <item x="34"/>
        <item x="4"/>
        <item x="30"/>
        <item x="33"/>
        <item x="36"/>
        <item x="20"/>
        <item x="0"/>
        <item x="9"/>
        <item x="12"/>
        <item x="14"/>
        <item x="16"/>
        <item x="19"/>
        <item x="23"/>
        <item x="26"/>
        <item x="29"/>
        <item x="31"/>
        <item x="35"/>
        <item x="37"/>
        <item x="25"/>
        <item x="18"/>
        <item x="32"/>
        <item x="8"/>
        <item x="22"/>
        <item x="10"/>
        <item x="13"/>
        <item x="15"/>
        <item x="21"/>
        <item x="28"/>
        <item x="24"/>
        <item x="6"/>
        <item x="7"/>
        <item t="default"/>
      </items>
    </pivotField>
    <pivotField showAll="0">
      <items count="29">
        <item x="17"/>
        <item x="20"/>
        <item x="4"/>
        <item x="9"/>
        <item x="21"/>
        <item x="15"/>
        <item x="16"/>
        <item x="5"/>
        <item x="14"/>
        <item x="2"/>
        <item x="7"/>
        <item x="10"/>
        <item x="0"/>
        <item x="25"/>
        <item x="27"/>
        <item x="6"/>
        <item x="12"/>
        <item x="23"/>
        <item x="24"/>
        <item x="11"/>
        <item x="8"/>
        <item x="13"/>
        <item x="3"/>
        <item x="22"/>
        <item x="18"/>
        <item x="1"/>
        <item x="26"/>
        <item x="19"/>
        <item t="default"/>
      </items>
    </pivotField>
    <pivotField numFmtId="43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1"/>
    <field x="10"/>
    <field x="9"/>
    <field x="0"/>
  </rowFields>
  <rowItems count="3">
    <i>
      <x v="1"/>
    </i>
    <i>
      <x v="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EBF0-932F-4F32-A631-F8246483BBB6}">
  <dimension ref="A3:A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1" x14ac:dyDescent="0.25">
      <c r="A3" s="18" t="s">
        <v>166</v>
      </c>
    </row>
    <row r="4" spans="1:1" x14ac:dyDescent="0.25">
      <c r="A4" s="19" t="s">
        <v>168</v>
      </c>
    </row>
    <row r="5" spans="1:1" x14ac:dyDescent="0.25">
      <c r="A5" s="19" t="s">
        <v>169</v>
      </c>
    </row>
    <row r="6" spans="1:1" x14ac:dyDescent="0.25">
      <c r="A6" s="19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A3" workbookViewId="0">
      <selection activeCell="A2" sqref="A2:I210"/>
    </sheetView>
  </sheetViews>
  <sheetFormatPr defaultColWidth="9.140625" defaultRowHeight="15" x14ac:dyDescent="0.2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710937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4" customFormat="1" ht="63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FC9F-4C4B-4A24-8506-E0256AFCFD70}">
  <dimension ref="A1:E21"/>
  <sheetViews>
    <sheetView workbookViewId="0">
      <selection activeCell="E28" sqref="E28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3" width="8.42578125" bestFit="1" customWidth="1"/>
    <col min="4" max="4" width="6.28515625" bestFit="1" customWidth="1"/>
    <col min="5" max="5" width="13.28515625" bestFit="1" customWidth="1"/>
  </cols>
  <sheetData>
    <row r="1" spans="1:5" x14ac:dyDescent="0.25">
      <c r="A1" t="s">
        <v>145</v>
      </c>
    </row>
    <row r="3" spans="1:5" x14ac:dyDescent="0.25">
      <c r="B3" t="s">
        <v>129</v>
      </c>
      <c r="C3" t="s">
        <v>130</v>
      </c>
      <c r="D3" t="s">
        <v>131</v>
      </c>
      <c r="E3" t="s">
        <v>132</v>
      </c>
    </row>
    <row r="4" spans="1:5" x14ac:dyDescent="0.25">
      <c r="B4" t="s">
        <v>133</v>
      </c>
      <c r="C4">
        <v>12</v>
      </c>
      <c r="D4">
        <v>85</v>
      </c>
      <c r="E4" t="s">
        <v>144</v>
      </c>
    </row>
    <row r="5" spans="1:5" x14ac:dyDescent="0.25">
      <c r="B5" t="s">
        <v>134</v>
      </c>
      <c r="C5">
        <v>11</v>
      </c>
      <c r="D5">
        <v>72</v>
      </c>
      <c r="E5" t="s">
        <v>144</v>
      </c>
    </row>
    <row r="6" spans="1:5" x14ac:dyDescent="0.25">
      <c r="B6" t="s">
        <v>135</v>
      </c>
      <c r="C6">
        <v>13</v>
      </c>
      <c r="D6">
        <v>60</v>
      </c>
      <c r="E6" t="s">
        <v>144</v>
      </c>
    </row>
    <row r="7" spans="1:5" x14ac:dyDescent="0.25">
      <c r="B7" t="s">
        <v>136</v>
      </c>
      <c r="C7">
        <v>12</v>
      </c>
      <c r="D7">
        <v>95</v>
      </c>
      <c r="E7" t="s">
        <v>144</v>
      </c>
    </row>
    <row r="8" spans="1:5" x14ac:dyDescent="0.25">
      <c r="B8" t="s">
        <v>137</v>
      </c>
      <c r="C8">
        <v>14</v>
      </c>
      <c r="D8">
        <v>88</v>
      </c>
      <c r="E8" t="s">
        <v>144</v>
      </c>
    </row>
    <row r="9" spans="1:5" x14ac:dyDescent="0.25">
      <c r="B9" t="s">
        <v>138</v>
      </c>
      <c r="C9">
        <v>12</v>
      </c>
      <c r="D9">
        <v>99</v>
      </c>
      <c r="E9" t="s">
        <v>144</v>
      </c>
    </row>
    <row r="10" spans="1:5" x14ac:dyDescent="0.25">
      <c r="B10" t="s">
        <v>139</v>
      </c>
      <c r="C10">
        <v>11</v>
      </c>
      <c r="D10">
        <v>75</v>
      </c>
      <c r="E10" t="s">
        <v>144</v>
      </c>
    </row>
    <row r="11" spans="1:5" x14ac:dyDescent="0.25">
      <c r="B11" t="s">
        <v>140</v>
      </c>
      <c r="C11">
        <v>13</v>
      </c>
      <c r="D11">
        <v>100</v>
      </c>
      <c r="E11" t="s">
        <v>144</v>
      </c>
    </row>
    <row r="12" spans="1:5" x14ac:dyDescent="0.25">
      <c r="B12" t="s">
        <v>141</v>
      </c>
      <c r="C12">
        <v>13</v>
      </c>
      <c r="D12">
        <v>75</v>
      </c>
      <c r="E12" t="s">
        <v>144</v>
      </c>
    </row>
    <row r="13" spans="1:5" x14ac:dyDescent="0.25">
      <c r="B13" t="s">
        <v>142</v>
      </c>
      <c r="C13">
        <v>15</v>
      </c>
      <c r="D13">
        <v>85</v>
      </c>
      <c r="E13" t="s">
        <v>144</v>
      </c>
    </row>
    <row r="14" spans="1:5" x14ac:dyDescent="0.25">
      <c r="B14" t="s">
        <v>143</v>
      </c>
      <c r="C14">
        <v>11</v>
      </c>
      <c r="D14">
        <v>85</v>
      </c>
      <c r="E14" t="s">
        <v>144</v>
      </c>
    </row>
    <row r="16" spans="1:5" x14ac:dyDescent="0.25">
      <c r="A16" t="s">
        <v>146</v>
      </c>
      <c r="C16">
        <f>MIN(C4:C14)</f>
        <v>11</v>
      </c>
    </row>
    <row r="17" spans="1:3" x14ac:dyDescent="0.25">
      <c r="A17" t="s">
        <v>147</v>
      </c>
      <c r="C17">
        <f>MAX(C4:C14)</f>
        <v>15</v>
      </c>
    </row>
    <row r="18" spans="1:3" x14ac:dyDescent="0.25">
      <c r="A18" t="s">
        <v>148</v>
      </c>
      <c r="C18">
        <f>AVERAGE(C4:C14)</f>
        <v>12.454545454545455</v>
      </c>
    </row>
    <row r="19" spans="1:3" x14ac:dyDescent="0.25">
      <c r="A19" t="s">
        <v>149</v>
      </c>
      <c r="C19">
        <f>MODE(C4:C14)</f>
        <v>12</v>
      </c>
    </row>
    <row r="20" spans="1:3" x14ac:dyDescent="0.25">
      <c r="A20" t="s">
        <v>150</v>
      </c>
      <c r="C20">
        <f xml:space="preserve"> MEDIAN(C4:C14)</f>
        <v>12</v>
      </c>
    </row>
    <row r="21" spans="1:3" x14ac:dyDescent="0.25">
      <c r="A21" t="s">
        <v>151</v>
      </c>
      <c r="C21">
        <f>COUNT(C4:C14)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28A9-DC9E-4F3E-8DDD-DFFF0697C772}">
  <dimension ref="A1:G9"/>
  <sheetViews>
    <sheetView workbookViewId="0">
      <selection activeCell="O19" sqref="O19"/>
    </sheetView>
  </sheetViews>
  <sheetFormatPr defaultRowHeight="15" x14ac:dyDescent="0.25"/>
  <cols>
    <col min="1" max="1" width="17.855468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161</v>
      </c>
      <c r="B4">
        <v>2000</v>
      </c>
      <c r="C4">
        <v>21</v>
      </c>
      <c r="D4">
        <v>3</v>
      </c>
      <c r="E4">
        <f>C4*21%</f>
        <v>4.41</v>
      </c>
      <c r="F4">
        <f>SUM(C4+E4)</f>
        <v>25.41</v>
      </c>
      <c r="G4">
        <f>F4/D4</f>
        <v>8.4700000000000006</v>
      </c>
    </row>
    <row r="5" spans="1:7" x14ac:dyDescent="0.25">
      <c r="A5" t="s">
        <v>162</v>
      </c>
      <c r="B5">
        <v>450</v>
      </c>
      <c r="C5">
        <v>25</v>
      </c>
      <c r="D5">
        <v>3</v>
      </c>
      <c r="E5">
        <f t="shared" ref="E5:E8" si="0">C5*21%</f>
        <v>5.25</v>
      </c>
      <c r="F5">
        <f t="shared" ref="F5:F8" si="1">SUM(C5+E5)</f>
        <v>30.25</v>
      </c>
      <c r="G5">
        <f t="shared" ref="G5:G8" si="2">F5/D5</f>
        <v>10.083333333333334</v>
      </c>
    </row>
    <row r="6" spans="1:7" x14ac:dyDescent="0.25">
      <c r="A6" t="s">
        <v>163</v>
      </c>
      <c r="B6">
        <v>975</v>
      </c>
      <c r="C6">
        <v>27</v>
      </c>
      <c r="D6">
        <v>3</v>
      </c>
      <c r="E6">
        <f t="shared" si="0"/>
        <v>5.67</v>
      </c>
      <c r="F6">
        <f t="shared" si="1"/>
        <v>32.67</v>
      </c>
      <c r="G6">
        <f t="shared" si="2"/>
        <v>10.89</v>
      </c>
    </row>
    <row r="7" spans="1:7" x14ac:dyDescent="0.25">
      <c r="A7" t="s">
        <v>164</v>
      </c>
      <c r="B7">
        <v>1500</v>
      </c>
      <c r="C7">
        <v>15</v>
      </c>
      <c r="D7">
        <v>3</v>
      </c>
      <c r="E7">
        <f t="shared" si="0"/>
        <v>3.15</v>
      </c>
      <c r="F7">
        <f t="shared" si="1"/>
        <v>18.149999999999999</v>
      </c>
      <c r="G7">
        <f t="shared" si="2"/>
        <v>6.05</v>
      </c>
    </row>
    <row r="8" spans="1:7" x14ac:dyDescent="0.25">
      <c r="A8" t="s">
        <v>165</v>
      </c>
      <c r="B8">
        <v>780</v>
      </c>
      <c r="C8">
        <v>25</v>
      </c>
      <c r="D8">
        <v>3</v>
      </c>
      <c r="E8">
        <f t="shared" si="0"/>
        <v>5.25</v>
      </c>
      <c r="F8">
        <f t="shared" si="1"/>
        <v>30.25</v>
      </c>
      <c r="G8">
        <f t="shared" si="2"/>
        <v>10.083333333333334</v>
      </c>
    </row>
    <row r="9" spans="1:7" x14ac:dyDescent="0.25">
      <c r="A9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Guanchez</dc:creator>
  <cp:keywords/>
  <dc:description/>
  <cp:lastModifiedBy>Guanchez, Marco</cp:lastModifiedBy>
  <cp:revision/>
  <dcterms:created xsi:type="dcterms:W3CDTF">2023-04-22T13:58:31Z</dcterms:created>
  <dcterms:modified xsi:type="dcterms:W3CDTF">2023-10-16T23:13:00Z</dcterms:modified>
  <cp:category/>
  <cp:contentStatus/>
</cp:coreProperties>
</file>