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0" yWindow="240" windowWidth="20700" windowHeight="9915"/>
  </bookViews>
  <sheets>
    <sheet name="Sheet2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C42" i="2"/>
  <c r="C47"/>
  <c r="C48"/>
  <c r="C49"/>
  <c r="C50"/>
  <c r="C51"/>
  <c r="C52"/>
  <c r="C53"/>
  <c r="C54"/>
  <c r="C55"/>
  <c r="C56"/>
  <c r="C57"/>
  <c r="C58"/>
  <c r="C59"/>
  <c r="C60"/>
  <c r="C61"/>
  <c r="C46"/>
  <c r="C24"/>
  <c r="D24" s="1"/>
  <c r="E24" s="1"/>
  <c r="F24" s="1"/>
  <c r="G24" s="1"/>
  <c r="H24" s="1"/>
  <c r="I24" s="1"/>
  <c r="J24" s="1"/>
  <c r="K24" s="1"/>
  <c r="L24" s="1"/>
  <c r="M24" s="1"/>
  <c r="N24" s="1"/>
  <c r="O24" s="1"/>
  <c r="P24" s="1"/>
  <c r="C25"/>
  <c r="D25" s="1"/>
  <c r="E25" s="1"/>
  <c r="F25" s="1"/>
  <c r="G25" s="1"/>
  <c r="H25" s="1"/>
  <c r="I25" s="1"/>
  <c r="J25" s="1"/>
  <c r="K25" s="1"/>
  <c r="L25" s="1"/>
  <c r="M25" s="1"/>
  <c r="N25" s="1"/>
  <c r="O25" s="1"/>
  <c r="P25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C28"/>
  <c r="D28" s="1"/>
  <c r="E28" s="1"/>
  <c r="F28" s="1"/>
  <c r="G28" s="1"/>
  <c r="H28" s="1"/>
  <c r="I28" s="1"/>
  <c r="J28" s="1"/>
  <c r="K28" s="1"/>
  <c r="L28" s="1"/>
  <c r="M28" s="1"/>
  <c r="N28" s="1"/>
  <c r="O28" s="1"/>
  <c r="P28" s="1"/>
  <c r="C29"/>
  <c r="D29" s="1"/>
  <c r="E29" s="1"/>
  <c r="F29" s="1"/>
  <c r="G29" s="1"/>
  <c r="H29" s="1"/>
  <c r="I29" s="1"/>
  <c r="J29" s="1"/>
  <c r="K29" s="1"/>
  <c r="L29" s="1"/>
  <c r="M29" s="1"/>
  <c r="N29" s="1"/>
  <c r="O29" s="1"/>
  <c r="P29" s="1"/>
  <c r="C30"/>
  <c r="D30" s="1"/>
  <c r="E30" s="1"/>
  <c r="F30" s="1"/>
  <c r="G30" s="1"/>
  <c r="H30" s="1"/>
  <c r="I30" s="1"/>
  <c r="J30" s="1"/>
  <c r="K30" s="1"/>
  <c r="L30" s="1"/>
  <c r="M30" s="1"/>
  <c r="N30" s="1"/>
  <c r="O30" s="1"/>
  <c r="P30" s="1"/>
  <c r="C31"/>
  <c r="D31" s="1"/>
  <c r="E31" s="1"/>
  <c r="F31" s="1"/>
  <c r="G31" s="1"/>
  <c r="H31" s="1"/>
  <c r="I31" s="1"/>
  <c r="J31" s="1"/>
  <c r="K31" s="1"/>
  <c r="L31" s="1"/>
  <c r="M31" s="1"/>
  <c r="N31" s="1"/>
  <c r="O31" s="1"/>
  <c r="P3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C33"/>
  <c r="D33" s="1"/>
  <c r="E33" s="1"/>
  <c r="F33" s="1"/>
  <c r="G33" s="1"/>
  <c r="H33" s="1"/>
  <c r="I33" s="1"/>
  <c r="J33" s="1"/>
  <c r="K33" s="1"/>
  <c r="L33" s="1"/>
  <c r="M33" s="1"/>
  <c r="N33" s="1"/>
  <c r="O33" s="1"/>
  <c r="P33" s="1"/>
  <c r="C34"/>
  <c r="D34" s="1"/>
  <c r="E34" s="1"/>
  <c r="F34" s="1"/>
  <c r="G34" s="1"/>
  <c r="H34" s="1"/>
  <c r="I34" s="1"/>
  <c r="J34" s="1"/>
  <c r="K34" s="1"/>
  <c r="L34" s="1"/>
  <c r="M34" s="1"/>
  <c r="N34" s="1"/>
  <c r="O34" s="1"/>
  <c r="P34" s="1"/>
  <c r="C35"/>
  <c r="D35" s="1"/>
  <c r="E35" s="1"/>
  <c r="F35" s="1"/>
  <c r="G35" s="1"/>
  <c r="H35" s="1"/>
  <c r="I35" s="1"/>
  <c r="J35" s="1"/>
  <c r="K35" s="1"/>
  <c r="L35" s="1"/>
  <c r="M35" s="1"/>
  <c r="N35" s="1"/>
  <c r="O35" s="1"/>
  <c r="P35" s="1"/>
  <c r="C36"/>
  <c r="D36" s="1"/>
  <c r="E36" s="1"/>
  <c r="F36" s="1"/>
  <c r="G36" s="1"/>
  <c r="H36" s="1"/>
  <c r="I36" s="1"/>
  <c r="J36" s="1"/>
  <c r="K36" s="1"/>
  <c r="L36" s="1"/>
  <c r="M36" s="1"/>
  <c r="N36" s="1"/>
  <c r="O36" s="1"/>
  <c r="P36" s="1"/>
  <c r="C37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C38"/>
  <c r="D38" s="1"/>
  <c r="E38" s="1"/>
  <c r="F38" s="1"/>
  <c r="G38" s="1"/>
  <c r="H38" s="1"/>
  <c r="I38" s="1"/>
  <c r="J38" s="1"/>
  <c r="K38" s="1"/>
  <c r="L38" s="1"/>
  <c r="M38" s="1"/>
  <c r="N38" s="1"/>
  <c r="O38" s="1"/>
  <c r="P38" s="1"/>
  <c r="C39"/>
  <c r="D39" s="1"/>
  <c r="E39" s="1"/>
  <c r="F39" s="1"/>
  <c r="G39" s="1"/>
  <c r="H39" s="1"/>
  <c r="I39" s="1"/>
  <c r="J39" s="1"/>
  <c r="K39" s="1"/>
  <c r="L39" s="1"/>
  <c r="M39" s="1"/>
  <c r="N39" s="1"/>
  <c r="O39" s="1"/>
  <c r="P39" s="1"/>
  <c r="C9"/>
  <c r="D9" s="1"/>
  <c r="C10"/>
  <c r="C11"/>
  <c r="D11" s="1"/>
  <c r="C12"/>
  <c r="C13"/>
  <c r="D13" s="1"/>
  <c r="C14"/>
  <c r="C15"/>
  <c r="D15" s="1"/>
  <c r="C16"/>
  <c r="C17"/>
  <c r="D17" s="1"/>
  <c r="C18"/>
  <c r="C19"/>
  <c r="D19" s="1"/>
  <c r="C20"/>
  <c r="C21"/>
  <c r="D21" s="1"/>
  <c r="C22"/>
  <c r="C23"/>
  <c r="D23" s="1"/>
  <c r="C8"/>
  <c r="E7"/>
  <c r="F7" s="1"/>
  <c r="G7" s="1"/>
  <c r="H7" s="1"/>
  <c r="I7" s="1"/>
  <c r="J7" s="1"/>
  <c r="K7" s="1"/>
  <c r="L7" s="1"/>
  <c r="M7" s="1"/>
  <c r="N7" s="1"/>
  <c r="O7" s="1"/>
  <c r="P7" s="1"/>
  <c r="E9" l="1"/>
  <c r="F9" s="1"/>
  <c r="G9" s="1"/>
  <c r="H9" s="1"/>
  <c r="I9" s="1"/>
  <c r="J9" s="1"/>
  <c r="K9" s="1"/>
  <c r="L9" s="1"/>
  <c r="M9" s="1"/>
  <c r="N9" s="1"/>
  <c r="O9" s="1"/>
  <c r="P9" s="1"/>
  <c r="E11"/>
  <c r="F11" s="1"/>
  <c r="G11" s="1"/>
  <c r="H11" s="1"/>
  <c r="I11" s="1"/>
  <c r="J11" s="1"/>
  <c r="E13"/>
  <c r="F13" s="1"/>
  <c r="G13" s="1"/>
  <c r="H13" s="1"/>
  <c r="I13" s="1"/>
  <c r="J13" s="1"/>
  <c r="E15"/>
  <c r="F15" s="1"/>
  <c r="G15" s="1"/>
  <c r="H15" s="1"/>
  <c r="I15" s="1"/>
  <c r="E17"/>
  <c r="F17" s="1"/>
  <c r="G17" s="1"/>
  <c r="H17" s="1"/>
  <c r="I17" s="1"/>
  <c r="J17" s="1"/>
  <c r="K17" s="1"/>
  <c r="L17" s="1"/>
  <c r="M17" s="1"/>
  <c r="N17" s="1"/>
  <c r="O17" s="1"/>
  <c r="P17" s="1"/>
  <c r="E19"/>
  <c r="F19" s="1"/>
  <c r="G19" s="1"/>
  <c r="H19" s="1"/>
  <c r="I19" s="1"/>
  <c r="J19" s="1"/>
  <c r="K19" s="1"/>
  <c r="L19" s="1"/>
  <c r="M19" s="1"/>
  <c r="N19" s="1"/>
  <c r="O19" s="1"/>
  <c r="P19" s="1"/>
  <c r="E21"/>
  <c r="F21" s="1"/>
  <c r="G21" s="1"/>
  <c r="H21" s="1"/>
  <c r="I21" s="1"/>
  <c r="J21" s="1"/>
  <c r="K21" s="1"/>
  <c r="L21" s="1"/>
  <c r="M21" s="1"/>
  <c r="N21" s="1"/>
  <c r="O21" s="1"/>
  <c r="P21" s="1"/>
  <c r="E23"/>
  <c r="F23" s="1"/>
  <c r="G23" s="1"/>
  <c r="H23" s="1"/>
  <c r="I23" s="1"/>
  <c r="J23" s="1"/>
  <c r="K23" s="1"/>
  <c r="L23" s="1"/>
  <c r="M23" s="1"/>
  <c r="N23" s="1"/>
  <c r="O23" s="1"/>
  <c r="P23" s="1"/>
  <c r="D8"/>
  <c r="E8" s="1"/>
  <c r="F8" s="1"/>
  <c r="G8" s="1"/>
  <c r="H8" s="1"/>
  <c r="I8" s="1"/>
  <c r="J8" s="1"/>
  <c r="K8" s="1"/>
  <c r="L8" s="1"/>
  <c r="M8" s="1"/>
  <c r="N8" s="1"/>
  <c r="O8" s="1"/>
  <c r="P8" s="1"/>
  <c r="D22"/>
  <c r="E22" s="1"/>
  <c r="F22" s="1"/>
  <c r="G22" s="1"/>
  <c r="H22" s="1"/>
  <c r="I22" s="1"/>
  <c r="J22" s="1"/>
  <c r="K22" s="1"/>
  <c r="L22" s="1"/>
  <c r="M22" s="1"/>
  <c r="N22" s="1"/>
  <c r="O22" s="1"/>
  <c r="P22" s="1"/>
  <c r="D20"/>
  <c r="E20" s="1"/>
  <c r="F20" s="1"/>
  <c r="G20" s="1"/>
  <c r="H20" s="1"/>
  <c r="I20" s="1"/>
  <c r="J20" s="1"/>
  <c r="K20" s="1"/>
  <c r="L20" s="1"/>
  <c r="M20" s="1"/>
  <c r="N20" s="1"/>
  <c r="O20" s="1"/>
  <c r="P20" s="1"/>
  <c r="D18"/>
  <c r="E18" s="1"/>
  <c r="F18" s="1"/>
  <c r="G18" s="1"/>
  <c r="H18" s="1"/>
  <c r="I18" s="1"/>
  <c r="J18" s="1"/>
  <c r="K18" s="1"/>
  <c r="L18" s="1"/>
  <c r="M18" s="1"/>
  <c r="N18" s="1"/>
  <c r="O18" s="1"/>
  <c r="P18" s="1"/>
  <c r="D16"/>
  <c r="E16" s="1"/>
  <c r="F16" s="1"/>
  <c r="G16" s="1"/>
  <c r="H16" s="1"/>
  <c r="I16" s="1"/>
  <c r="J16" s="1"/>
  <c r="K16" s="1"/>
  <c r="L16" s="1"/>
  <c r="M16" s="1"/>
  <c r="N16" s="1"/>
  <c r="O16" s="1"/>
  <c r="P16" s="1"/>
  <c r="D14"/>
  <c r="E14" s="1"/>
  <c r="F14" s="1"/>
  <c r="G14" s="1"/>
  <c r="H14" s="1"/>
  <c r="I14" s="1"/>
  <c r="J14" s="1"/>
  <c r="D12"/>
  <c r="E12" s="1"/>
  <c r="F12" s="1"/>
  <c r="G12" s="1"/>
  <c r="H12" s="1"/>
  <c r="I12" s="1"/>
  <c r="J12" s="1"/>
  <c r="D10"/>
  <c r="E10" s="1"/>
  <c r="F10" s="1"/>
  <c r="G10" s="1"/>
  <c r="H10" s="1"/>
  <c r="I10" s="1"/>
  <c r="J10" s="1"/>
  <c r="K10" s="1"/>
  <c r="L10" s="1"/>
  <c r="M10" s="1"/>
  <c r="N10" s="1"/>
  <c r="O10" s="1"/>
  <c r="P10" s="1"/>
  <c r="K11" l="1"/>
  <c r="L11" s="1"/>
  <c r="J15"/>
  <c r="K15" s="1"/>
  <c r="L15" s="1"/>
  <c r="K12"/>
  <c r="L12" s="1"/>
  <c r="M12" s="1"/>
  <c r="N12" s="1"/>
  <c r="O12" s="1"/>
  <c r="P12" s="1"/>
  <c r="K14"/>
  <c r="L14" s="1"/>
  <c r="M14" s="1"/>
  <c r="N14" s="1"/>
  <c r="O14" s="1"/>
  <c r="P14" s="1"/>
  <c r="K13"/>
  <c r="L13" s="1"/>
  <c r="M15" l="1"/>
  <c r="N15" s="1"/>
  <c r="O15" s="1"/>
  <c r="P15" s="1"/>
  <c r="D51"/>
  <c r="M13"/>
  <c r="N13" s="1"/>
  <c r="O13" s="1"/>
  <c r="P13" s="1"/>
  <c r="M11"/>
  <c r="N11" s="1"/>
  <c r="O11" s="1"/>
  <c r="P11" s="1"/>
  <c r="D59" l="1"/>
  <c r="E59" s="1"/>
  <c r="F59" s="1"/>
  <c r="G59" s="1"/>
  <c r="H59" s="1"/>
  <c r="I59" s="1"/>
  <c r="J59" s="1"/>
  <c r="K59" s="1"/>
  <c r="D54"/>
  <c r="E54" s="1"/>
  <c r="F54" s="1"/>
  <c r="G54" s="1"/>
  <c r="H54" s="1"/>
  <c r="I54" s="1"/>
  <c r="J54" s="1"/>
  <c r="K54" s="1"/>
  <c r="D46"/>
  <c r="E46" s="1"/>
  <c r="F46" s="1"/>
  <c r="G46" s="1"/>
  <c r="H46" s="1"/>
  <c r="I46" s="1"/>
  <c r="J46" s="1"/>
  <c r="K46" s="1"/>
  <c r="D49"/>
  <c r="E49" s="1"/>
  <c r="F49" s="1"/>
  <c r="G49" s="1"/>
  <c r="H49" s="1"/>
  <c r="I49" s="1"/>
  <c r="J49" s="1"/>
  <c r="K49" s="1"/>
  <c r="D56"/>
  <c r="E56" s="1"/>
  <c r="F56" s="1"/>
  <c r="G56" s="1"/>
  <c r="H56" s="1"/>
  <c r="I56" s="1"/>
  <c r="J56" s="1"/>
  <c r="K56" s="1"/>
  <c r="D61"/>
  <c r="E61" s="1"/>
  <c r="F61" s="1"/>
  <c r="G61" s="1"/>
  <c r="H61" s="1"/>
  <c r="I61" s="1"/>
  <c r="J61" s="1"/>
  <c r="K61" s="1"/>
  <c r="D53"/>
  <c r="E53" s="1"/>
  <c r="F53" s="1"/>
  <c r="G53" s="1"/>
  <c r="H53" s="1"/>
  <c r="I53" s="1"/>
  <c r="J53" s="1"/>
  <c r="K53" s="1"/>
  <c r="D48"/>
  <c r="E48" s="1"/>
  <c r="F48" s="1"/>
  <c r="G48" s="1"/>
  <c r="H48" s="1"/>
  <c r="I48" s="1"/>
  <c r="J48" s="1"/>
  <c r="K48" s="1"/>
  <c r="D58"/>
  <c r="E58" s="1"/>
  <c r="F58" s="1"/>
  <c r="G58" s="1"/>
  <c r="H58" s="1"/>
  <c r="I58" s="1"/>
  <c r="J58" s="1"/>
  <c r="K58" s="1"/>
  <c r="D50"/>
  <c r="E50" s="1"/>
  <c r="F50" s="1"/>
  <c r="G50" s="1"/>
  <c r="H50" s="1"/>
  <c r="I50" s="1"/>
  <c r="J50" s="1"/>
  <c r="K50" s="1"/>
  <c r="D55"/>
  <c r="E55" s="1"/>
  <c r="F55" s="1"/>
  <c r="G55" s="1"/>
  <c r="H55" s="1"/>
  <c r="I55" s="1"/>
  <c r="J55" s="1"/>
  <c r="K55" s="1"/>
  <c r="D47"/>
  <c r="E47" s="1"/>
  <c r="F47" s="1"/>
  <c r="G47" s="1"/>
  <c r="H47" s="1"/>
  <c r="I47" s="1"/>
  <c r="J47" s="1"/>
  <c r="K47" s="1"/>
  <c r="D60"/>
  <c r="E60" s="1"/>
  <c r="F60" s="1"/>
  <c r="G60" s="1"/>
  <c r="H60" s="1"/>
  <c r="I60" s="1"/>
  <c r="J60" s="1"/>
  <c r="K60" s="1"/>
  <c r="D52"/>
  <c r="E52" s="1"/>
  <c r="F52" s="1"/>
  <c r="G52" s="1"/>
  <c r="H52" s="1"/>
  <c r="I52" s="1"/>
  <c r="J52" s="1"/>
  <c r="K52" s="1"/>
  <c r="D57"/>
  <c r="E57" s="1"/>
  <c r="F57" s="1"/>
  <c r="G57" s="1"/>
  <c r="H57" s="1"/>
  <c r="I57" s="1"/>
  <c r="J57" s="1"/>
  <c r="K57" s="1"/>
  <c r="E51"/>
  <c r="F51" s="1"/>
  <c r="G51" s="1"/>
  <c r="H51" s="1"/>
  <c r="I51" s="1"/>
  <c r="J51" s="1"/>
  <c r="K51" s="1"/>
</calcChain>
</file>

<file path=xl/sharedStrings.xml><?xml version="1.0" encoding="utf-8"?>
<sst xmlns="http://schemas.openxmlformats.org/spreadsheetml/2006/main" count="16" uniqueCount="16">
  <si>
    <t>SWG freq [Khz]</t>
  </si>
  <si>
    <t>AUX0 clk DIV1 [-]</t>
  </si>
  <si>
    <t>SWG input clock [Mhz]</t>
  </si>
  <si>
    <t>AUX0 clk [Mhz]</t>
  </si>
  <si>
    <t>AUX0 clk DIV0 [-]</t>
  </si>
  <si>
    <t>PWM prescaler [-]</t>
  </si>
  <si>
    <t>IOFREQ [-]</t>
  </si>
  <si>
    <t>SWG freq error [+-Khz]</t>
  </si>
  <si>
    <t>put desired SWG frequency in kHz</t>
  </si>
  <si>
    <t>the SWG freq error helps you to find a resulting SWG freq with respect of given error</t>
  </si>
  <si>
    <t>represents valid SWG input and output frequencies</t>
  </si>
  <si>
    <t xml:space="preserve">shows closest value to defined one  </t>
  </si>
  <si>
    <t>PWM input clock [Mhz]</t>
  </si>
  <si>
    <t>represents valid PlexPWM input frequencies</t>
  </si>
  <si>
    <t xml:space="preserve">write here the value from SWG freq table. Or better click on C42 cell, type = and select a cell from table. Use only highlighted cells from highlighted rows and press ENTER </t>
  </si>
  <si>
    <t>PWM freq [Khz]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</si>
</sst>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9" xfId="0" applyBorder="1"/>
    <xf numFmtId="0" fontId="0" fillId="0" borderId="1" xfId="0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2" fillId="0" borderId="12" xfId="0" applyFont="1" applyBorder="1"/>
    <xf numFmtId="0" fontId="2" fillId="0" borderId="13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17" xfId="0" applyBorder="1"/>
    <xf numFmtId="0" fontId="1" fillId="0" borderId="0" xfId="0" applyFont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2" fillId="0" borderId="10" xfId="0" applyFont="1" applyBorder="1"/>
    <xf numFmtId="0" fontId="2" fillId="0" borderId="0" xfId="0" applyFont="1" applyBorder="1"/>
    <xf numFmtId="0" fontId="2" fillId="0" borderId="8" xfId="0" applyFont="1" applyBorder="1"/>
    <xf numFmtId="0" fontId="2" fillId="0" borderId="2" xfId="0" applyFont="1" applyBorder="1"/>
    <xf numFmtId="0" fontId="0" fillId="3" borderId="0" xfId="0" applyFill="1"/>
    <xf numFmtId="0" fontId="0" fillId="2" borderId="0" xfId="0" applyFill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2" fillId="0" borderId="14" xfId="0" applyFont="1" applyFill="1" applyBorder="1"/>
    <xf numFmtId="0" fontId="2" fillId="0" borderId="10" xfId="0" applyFont="1" applyFill="1" applyBorder="1"/>
    <xf numFmtId="0" fontId="2" fillId="0" borderId="11" xfId="0" applyFont="1" applyFill="1" applyBorder="1"/>
  </cellXfs>
  <cellStyles count="1">
    <cellStyle name="Normal" xfId="0" builtinId="0"/>
  </cellStyles>
  <dxfs count="14"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00CC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50</xdr:row>
      <xdr:rowOff>0</xdr:rowOff>
    </xdr:from>
    <xdr:to>
      <xdr:col>17</xdr:col>
      <xdr:colOff>0</xdr:colOff>
      <xdr:row>57</xdr:row>
      <xdr:rowOff>104775</xdr:rowOff>
    </xdr:to>
    <xdr:sp macro="" textlink="">
      <xdr:nvSpPr>
        <xdr:cNvPr id="2" name="TextBox 1"/>
        <xdr:cNvSpPr txBox="1"/>
      </xdr:nvSpPr>
      <xdr:spPr>
        <a:xfrm>
          <a:off x="9372600" y="9610725"/>
          <a:ext cx="3905250" cy="1438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T</a:t>
          </a:r>
          <a:r>
            <a:rPr lang="cs-CZ" sz="1100">
              <a:solidFill>
                <a:srgbClr val="FF0000"/>
              </a:solidFill>
            </a:rPr>
            <a:t>able contains a PWM modulo for given PWM </a:t>
          </a:r>
          <a:r>
            <a:rPr lang="en-US" sz="1100">
              <a:solidFill>
                <a:srgbClr val="FF0000"/>
              </a:solidFill>
            </a:rPr>
            <a:t>frequency</a:t>
          </a:r>
        </a:p>
        <a:p>
          <a:r>
            <a:rPr lang="cs-CZ" sz="1100">
              <a:solidFill>
                <a:srgbClr val="FF0000"/>
              </a:solidFill>
            </a:rPr>
            <a:t>Select only integer value &lt; 65535</a:t>
          </a:r>
          <a:endParaRPr lang="en-US" sz="1100">
            <a:solidFill>
              <a:srgbClr val="FF0000"/>
            </a:solidFill>
          </a:endParaRPr>
        </a:p>
        <a:p>
          <a:r>
            <a:rPr lang="cs-CZ" sz="1100">
              <a:solidFill>
                <a:srgbClr val="FF0000"/>
              </a:solidFill>
            </a:rPr>
            <a:t>For that PWM modulo you should read a AUX0 clk divisor 0 </a:t>
          </a:r>
          <a:r>
            <a:rPr lang="en-US" sz="1100" baseline="0">
              <a:solidFill>
                <a:srgbClr val="FF0000"/>
              </a:solidFill>
            </a:rPr>
            <a:t>and PWM prescaler value.</a:t>
          </a:r>
        </a:p>
        <a:p>
          <a:endParaRPr lang="en-US" sz="1100" baseline="0"/>
        </a:p>
        <a:p>
          <a:r>
            <a:rPr lang="en-US" sz="1100" baseline="0">
              <a:solidFill>
                <a:srgbClr val="FF0000"/>
              </a:solidFill>
            </a:rPr>
            <a:t>From the SWG freq table read a IOFREQ value and </a:t>
          </a:r>
          <a:r>
            <a:rPr lang="cs-CZ" sz="1100">
              <a:solidFill>
                <a:srgbClr val="FF0000"/>
              </a:solidFill>
              <a:latin typeface="+mn-lt"/>
              <a:ea typeface="+mn-ea"/>
              <a:cs typeface="+mn-cs"/>
            </a:rPr>
            <a:t>AUX0 clk divisor 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1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for your selected frequency.</a:t>
          </a:r>
          <a:r>
            <a:rPr lang="cs-CZ" sz="110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endParaRPr lang="en-US" sz="1100" baseline="0">
            <a:solidFill>
              <a:srgbClr val="FF0000"/>
            </a:solidFill>
          </a:endParaRPr>
        </a:p>
        <a:p>
          <a:endParaRPr lang="cs-CZ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61"/>
  <sheetViews>
    <sheetView tabSelected="1" workbookViewId="0">
      <selection activeCell="C43" sqref="C43"/>
    </sheetView>
  </sheetViews>
  <sheetFormatPr defaultColWidth="11.7109375" defaultRowHeight="15"/>
  <cols>
    <col min="2" max="16" width="11.7109375" customWidth="1"/>
  </cols>
  <sheetData>
    <row r="1" spans="1:16" ht="15.75" thickBot="1"/>
    <row r="2" spans="1:16">
      <c r="A2" s="24" t="s">
        <v>3</v>
      </c>
      <c r="B2" s="25"/>
      <c r="C2" s="13">
        <v>160</v>
      </c>
      <c r="L2" s="20"/>
      <c r="M2" t="s">
        <v>10</v>
      </c>
    </row>
    <row r="3" spans="1:16">
      <c r="A3" s="26" t="s">
        <v>0</v>
      </c>
      <c r="B3" s="27"/>
      <c r="C3" s="14">
        <v>2.5</v>
      </c>
      <c r="E3" s="12" t="s">
        <v>8</v>
      </c>
      <c r="L3" s="21"/>
      <c r="M3" t="s">
        <v>11</v>
      </c>
    </row>
    <row r="4" spans="1:16" ht="15.75" thickBot="1">
      <c r="A4" s="22" t="s">
        <v>7</v>
      </c>
      <c r="B4" s="23"/>
      <c r="C4" s="15">
        <v>0.5</v>
      </c>
      <c r="E4" s="12" t="s">
        <v>9</v>
      </c>
    </row>
    <row r="5" spans="1:16" ht="15.75" thickBot="1"/>
    <row r="6" spans="1:16">
      <c r="B6" s="31" t="s">
        <v>1</v>
      </c>
      <c r="C6" s="33" t="s">
        <v>2</v>
      </c>
      <c r="D6" s="25" t="s">
        <v>6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30"/>
    </row>
    <row r="7" spans="1:16" ht="15.75" thickBot="1">
      <c r="B7" s="32"/>
      <c r="C7" s="34"/>
      <c r="D7" s="7">
        <v>32768</v>
      </c>
      <c r="E7" s="7">
        <f>D7/2</f>
        <v>16384</v>
      </c>
      <c r="F7" s="7">
        <f t="shared" ref="F7:P7" si="0">E7/2</f>
        <v>8192</v>
      </c>
      <c r="G7" s="7">
        <f t="shared" si="0"/>
        <v>4096</v>
      </c>
      <c r="H7" s="7">
        <f t="shared" si="0"/>
        <v>2048</v>
      </c>
      <c r="I7" s="7">
        <f t="shared" si="0"/>
        <v>1024</v>
      </c>
      <c r="J7" s="7">
        <f t="shared" si="0"/>
        <v>512</v>
      </c>
      <c r="K7" s="7">
        <f t="shared" si="0"/>
        <v>256</v>
      </c>
      <c r="L7" s="7">
        <f t="shared" si="0"/>
        <v>128</v>
      </c>
      <c r="M7" s="7">
        <f>L7/2</f>
        <v>64</v>
      </c>
      <c r="N7" s="7">
        <f t="shared" si="0"/>
        <v>32</v>
      </c>
      <c r="O7" s="7">
        <f>N7/2</f>
        <v>16</v>
      </c>
      <c r="P7" s="8">
        <f t="shared" si="0"/>
        <v>8</v>
      </c>
    </row>
    <row r="8" spans="1:16">
      <c r="B8" s="19">
        <v>0</v>
      </c>
      <c r="C8" s="2">
        <f>$C$2/(B8+1)</f>
        <v>160</v>
      </c>
      <c r="D8" s="1">
        <f>C8*1000*$D$7/1048576</f>
        <v>5000</v>
      </c>
      <c r="E8" s="1">
        <f>D8/2</f>
        <v>2500</v>
      </c>
      <c r="F8" s="1">
        <f>E8/2</f>
        <v>1250</v>
      </c>
      <c r="G8" s="1">
        <f t="shared" ref="G8:P8" si="1">F8/2</f>
        <v>625</v>
      </c>
      <c r="H8" s="1">
        <f t="shared" si="1"/>
        <v>312.5</v>
      </c>
      <c r="I8" s="1">
        <f t="shared" si="1"/>
        <v>156.25</v>
      </c>
      <c r="J8" s="1">
        <f t="shared" si="1"/>
        <v>78.125</v>
      </c>
      <c r="K8" s="1">
        <f t="shared" si="1"/>
        <v>39.0625</v>
      </c>
      <c r="L8" s="1">
        <f t="shared" si="1"/>
        <v>19.53125</v>
      </c>
      <c r="M8" s="1">
        <f t="shared" si="1"/>
        <v>9.765625</v>
      </c>
      <c r="N8" s="1">
        <f t="shared" si="1"/>
        <v>4.8828125</v>
      </c>
      <c r="O8" s="1">
        <f t="shared" si="1"/>
        <v>2.44140625</v>
      </c>
      <c r="P8" s="2">
        <f t="shared" si="1"/>
        <v>1.220703125</v>
      </c>
    </row>
    <row r="9" spans="1:16">
      <c r="B9" s="9">
        <v>1</v>
      </c>
      <c r="C9" s="4">
        <f t="shared" ref="C9:C39" si="2">$C$2/(B9+1)</f>
        <v>80</v>
      </c>
      <c r="D9" s="3">
        <f t="shared" ref="D9:D23" si="3">C9*1000*$D$7/1048576</f>
        <v>2500</v>
      </c>
      <c r="E9" s="3">
        <f t="shared" ref="E9:P23" si="4">D9/2</f>
        <v>1250</v>
      </c>
      <c r="F9" s="3">
        <f t="shared" si="4"/>
        <v>625</v>
      </c>
      <c r="G9" s="3">
        <f t="shared" si="4"/>
        <v>312.5</v>
      </c>
      <c r="H9" s="3">
        <f t="shared" si="4"/>
        <v>156.25</v>
      </c>
      <c r="I9" s="3">
        <f t="shared" si="4"/>
        <v>78.125</v>
      </c>
      <c r="J9" s="3">
        <f t="shared" si="4"/>
        <v>39.0625</v>
      </c>
      <c r="K9" s="3">
        <f t="shared" si="4"/>
        <v>19.53125</v>
      </c>
      <c r="L9" s="3">
        <f t="shared" si="4"/>
        <v>9.765625</v>
      </c>
      <c r="M9" s="3">
        <f t="shared" si="4"/>
        <v>4.8828125</v>
      </c>
      <c r="N9" s="3">
        <f t="shared" si="4"/>
        <v>2.44140625</v>
      </c>
      <c r="O9" s="3">
        <f t="shared" si="4"/>
        <v>1.220703125</v>
      </c>
      <c r="P9" s="4">
        <f t="shared" si="4"/>
        <v>0.6103515625</v>
      </c>
    </row>
    <row r="10" spans="1:16">
      <c r="B10" s="9">
        <v>2</v>
      </c>
      <c r="C10" s="4">
        <f t="shared" si="2"/>
        <v>53.333333333333336</v>
      </c>
      <c r="D10" s="3">
        <f t="shared" si="3"/>
        <v>1666.6666666666667</v>
      </c>
      <c r="E10" s="3">
        <f t="shared" si="4"/>
        <v>833.33333333333337</v>
      </c>
      <c r="F10" s="3">
        <f t="shared" si="4"/>
        <v>416.66666666666669</v>
      </c>
      <c r="G10" s="3">
        <f t="shared" si="4"/>
        <v>208.33333333333334</v>
      </c>
      <c r="H10" s="3">
        <f t="shared" si="4"/>
        <v>104.16666666666667</v>
      </c>
      <c r="I10" s="3">
        <f t="shared" si="4"/>
        <v>52.083333333333336</v>
      </c>
      <c r="J10" s="3">
        <f t="shared" si="4"/>
        <v>26.041666666666668</v>
      </c>
      <c r="K10" s="3">
        <f t="shared" si="4"/>
        <v>13.020833333333334</v>
      </c>
      <c r="L10" s="3">
        <f t="shared" si="4"/>
        <v>6.510416666666667</v>
      </c>
      <c r="M10" s="3">
        <f t="shared" si="4"/>
        <v>3.2552083333333335</v>
      </c>
      <c r="N10" s="3">
        <f t="shared" si="4"/>
        <v>1.6276041666666667</v>
      </c>
      <c r="O10" s="3">
        <f t="shared" si="4"/>
        <v>0.81380208333333337</v>
      </c>
      <c r="P10" s="4">
        <f t="shared" si="4"/>
        <v>0.40690104166666669</v>
      </c>
    </row>
    <row r="11" spans="1:16">
      <c r="B11" s="9">
        <v>3</v>
      </c>
      <c r="C11" s="4">
        <f t="shared" si="2"/>
        <v>40</v>
      </c>
      <c r="D11" s="3">
        <f t="shared" si="3"/>
        <v>1250</v>
      </c>
      <c r="E11" s="3">
        <f t="shared" si="4"/>
        <v>625</v>
      </c>
      <c r="F11" s="3">
        <f t="shared" si="4"/>
        <v>312.5</v>
      </c>
      <c r="G11" s="3">
        <f t="shared" si="4"/>
        <v>156.25</v>
      </c>
      <c r="H11" s="3">
        <f t="shared" si="4"/>
        <v>78.125</v>
      </c>
      <c r="I11" s="3">
        <f t="shared" si="4"/>
        <v>39.0625</v>
      </c>
      <c r="J11" s="3">
        <f t="shared" si="4"/>
        <v>19.53125</v>
      </c>
      <c r="K11" s="3">
        <f t="shared" si="4"/>
        <v>9.765625</v>
      </c>
      <c r="L11" s="3">
        <f t="shared" si="4"/>
        <v>4.8828125</v>
      </c>
      <c r="M11" s="3">
        <f t="shared" si="4"/>
        <v>2.44140625</v>
      </c>
      <c r="N11" s="3">
        <f t="shared" si="4"/>
        <v>1.220703125</v>
      </c>
      <c r="O11" s="3">
        <f t="shared" si="4"/>
        <v>0.6103515625</v>
      </c>
      <c r="P11" s="4">
        <f t="shared" si="4"/>
        <v>0.30517578125</v>
      </c>
    </row>
    <row r="12" spans="1:16">
      <c r="B12" s="9">
        <v>4</v>
      </c>
      <c r="C12" s="4">
        <f t="shared" si="2"/>
        <v>32</v>
      </c>
      <c r="D12" s="3">
        <f t="shared" si="3"/>
        <v>1000</v>
      </c>
      <c r="E12" s="3">
        <f t="shared" si="4"/>
        <v>500</v>
      </c>
      <c r="F12" s="3">
        <f t="shared" si="4"/>
        <v>250</v>
      </c>
      <c r="G12" s="3">
        <f t="shared" si="4"/>
        <v>125</v>
      </c>
      <c r="H12" s="3">
        <f t="shared" si="4"/>
        <v>62.5</v>
      </c>
      <c r="I12" s="3">
        <f t="shared" si="4"/>
        <v>31.25</v>
      </c>
      <c r="J12" s="3">
        <f t="shared" si="4"/>
        <v>15.625</v>
      </c>
      <c r="K12" s="3">
        <f t="shared" si="4"/>
        <v>7.8125</v>
      </c>
      <c r="L12" s="3">
        <f t="shared" si="4"/>
        <v>3.90625</v>
      </c>
      <c r="M12" s="3">
        <f t="shared" si="4"/>
        <v>1.953125</v>
      </c>
      <c r="N12" s="3">
        <f t="shared" si="4"/>
        <v>0.9765625</v>
      </c>
      <c r="O12" s="3">
        <f t="shared" si="4"/>
        <v>0.48828125</v>
      </c>
      <c r="P12" s="4">
        <f t="shared" si="4"/>
        <v>0.244140625</v>
      </c>
    </row>
    <row r="13" spans="1:16">
      <c r="B13" s="9">
        <v>5</v>
      </c>
      <c r="C13" s="4">
        <f t="shared" si="2"/>
        <v>26.666666666666668</v>
      </c>
      <c r="D13" s="3">
        <f t="shared" si="3"/>
        <v>833.33333333333337</v>
      </c>
      <c r="E13" s="3">
        <f t="shared" si="4"/>
        <v>416.66666666666669</v>
      </c>
      <c r="F13" s="3">
        <f t="shared" si="4"/>
        <v>208.33333333333334</v>
      </c>
      <c r="G13" s="3">
        <f t="shared" si="4"/>
        <v>104.16666666666667</v>
      </c>
      <c r="H13" s="3">
        <f t="shared" si="4"/>
        <v>52.083333333333336</v>
      </c>
      <c r="I13" s="3">
        <f t="shared" si="4"/>
        <v>26.041666666666668</v>
      </c>
      <c r="J13" s="3">
        <f t="shared" si="4"/>
        <v>13.020833333333334</v>
      </c>
      <c r="K13" s="3">
        <f t="shared" si="4"/>
        <v>6.510416666666667</v>
      </c>
      <c r="L13" s="3">
        <f t="shared" si="4"/>
        <v>3.2552083333333335</v>
      </c>
      <c r="M13" s="3">
        <f t="shared" si="4"/>
        <v>1.6276041666666667</v>
      </c>
      <c r="N13" s="3">
        <f t="shared" si="4"/>
        <v>0.81380208333333337</v>
      </c>
      <c r="O13" s="3">
        <f t="shared" si="4"/>
        <v>0.40690104166666669</v>
      </c>
      <c r="P13" s="4">
        <f t="shared" si="4"/>
        <v>0.20345052083333334</v>
      </c>
    </row>
    <row r="14" spans="1:16">
      <c r="B14" s="9">
        <v>6</v>
      </c>
      <c r="C14" s="4">
        <f t="shared" si="2"/>
        <v>22.857142857142858</v>
      </c>
      <c r="D14" s="3">
        <f t="shared" si="3"/>
        <v>714.28571428571433</v>
      </c>
      <c r="E14" s="3">
        <f t="shared" si="4"/>
        <v>357.14285714285717</v>
      </c>
      <c r="F14" s="3">
        <f t="shared" si="4"/>
        <v>178.57142857142858</v>
      </c>
      <c r="G14" s="3">
        <f t="shared" si="4"/>
        <v>89.285714285714292</v>
      </c>
      <c r="H14" s="3">
        <f t="shared" si="4"/>
        <v>44.642857142857146</v>
      </c>
      <c r="I14" s="3">
        <f t="shared" si="4"/>
        <v>22.321428571428573</v>
      </c>
      <c r="J14" s="3">
        <f t="shared" si="4"/>
        <v>11.160714285714286</v>
      </c>
      <c r="K14" s="3">
        <f t="shared" si="4"/>
        <v>5.5803571428571432</v>
      </c>
      <c r="L14" s="3">
        <f t="shared" si="4"/>
        <v>2.7901785714285716</v>
      </c>
      <c r="M14" s="3">
        <f t="shared" si="4"/>
        <v>1.3950892857142858</v>
      </c>
      <c r="N14" s="3">
        <f t="shared" si="4"/>
        <v>0.6975446428571429</v>
      </c>
      <c r="O14" s="3">
        <f t="shared" si="4"/>
        <v>0.34877232142857145</v>
      </c>
      <c r="P14" s="4">
        <f t="shared" si="4"/>
        <v>0.17438616071428573</v>
      </c>
    </row>
    <row r="15" spans="1:16">
      <c r="B15" s="9">
        <v>7</v>
      </c>
      <c r="C15" s="4">
        <f t="shared" si="2"/>
        <v>20</v>
      </c>
      <c r="D15" s="3">
        <f t="shared" si="3"/>
        <v>625</v>
      </c>
      <c r="E15" s="3">
        <f t="shared" si="4"/>
        <v>312.5</v>
      </c>
      <c r="F15" s="3">
        <f t="shared" si="4"/>
        <v>156.25</v>
      </c>
      <c r="G15" s="3">
        <f t="shared" si="4"/>
        <v>78.125</v>
      </c>
      <c r="H15" s="3">
        <f t="shared" si="4"/>
        <v>39.0625</v>
      </c>
      <c r="I15" s="3">
        <f t="shared" si="4"/>
        <v>19.53125</v>
      </c>
      <c r="J15" s="3">
        <f t="shared" si="4"/>
        <v>9.765625</v>
      </c>
      <c r="K15" s="3">
        <f t="shared" si="4"/>
        <v>4.8828125</v>
      </c>
      <c r="L15" s="3">
        <f t="shared" si="4"/>
        <v>2.44140625</v>
      </c>
      <c r="M15" s="3">
        <f t="shared" si="4"/>
        <v>1.220703125</v>
      </c>
      <c r="N15" s="3">
        <f t="shared" si="4"/>
        <v>0.6103515625</v>
      </c>
      <c r="O15" s="3">
        <f t="shared" si="4"/>
        <v>0.30517578125</v>
      </c>
      <c r="P15" s="4">
        <f t="shared" si="4"/>
        <v>0.152587890625</v>
      </c>
    </row>
    <row r="16" spans="1:16">
      <c r="B16" s="9">
        <v>8</v>
      </c>
      <c r="C16" s="4">
        <f t="shared" si="2"/>
        <v>17.777777777777779</v>
      </c>
      <c r="D16" s="3">
        <f t="shared" si="3"/>
        <v>555.55555555555554</v>
      </c>
      <c r="E16" s="3">
        <f t="shared" si="4"/>
        <v>277.77777777777777</v>
      </c>
      <c r="F16" s="3">
        <f t="shared" si="4"/>
        <v>138.88888888888889</v>
      </c>
      <c r="G16" s="3">
        <f t="shared" si="4"/>
        <v>69.444444444444443</v>
      </c>
      <c r="H16" s="3">
        <f t="shared" si="4"/>
        <v>34.722222222222221</v>
      </c>
      <c r="I16" s="3">
        <f t="shared" si="4"/>
        <v>17.361111111111111</v>
      </c>
      <c r="J16" s="3">
        <f t="shared" si="4"/>
        <v>8.6805555555555554</v>
      </c>
      <c r="K16" s="3">
        <f t="shared" si="4"/>
        <v>4.3402777777777777</v>
      </c>
      <c r="L16" s="3">
        <f t="shared" si="4"/>
        <v>2.1701388888888888</v>
      </c>
      <c r="M16" s="3">
        <f t="shared" si="4"/>
        <v>1.0850694444444444</v>
      </c>
      <c r="N16" s="3">
        <f t="shared" si="4"/>
        <v>0.54253472222222221</v>
      </c>
      <c r="O16" s="3">
        <f t="shared" si="4"/>
        <v>0.2712673611111111</v>
      </c>
      <c r="P16" s="4">
        <f t="shared" si="4"/>
        <v>0.13563368055555555</v>
      </c>
    </row>
    <row r="17" spans="2:16">
      <c r="B17" s="9">
        <v>9</v>
      </c>
      <c r="C17" s="4">
        <f t="shared" si="2"/>
        <v>16</v>
      </c>
      <c r="D17" s="3">
        <f t="shared" si="3"/>
        <v>500</v>
      </c>
      <c r="E17" s="3">
        <f t="shared" si="4"/>
        <v>250</v>
      </c>
      <c r="F17" s="3">
        <f t="shared" si="4"/>
        <v>125</v>
      </c>
      <c r="G17" s="3">
        <f t="shared" si="4"/>
        <v>62.5</v>
      </c>
      <c r="H17" s="3">
        <f t="shared" si="4"/>
        <v>31.25</v>
      </c>
      <c r="I17" s="3">
        <f t="shared" si="4"/>
        <v>15.625</v>
      </c>
      <c r="J17" s="3">
        <f t="shared" si="4"/>
        <v>7.8125</v>
      </c>
      <c r="K17" s="3">
        <f t="shared" si="4"/>
        <v>3.90625</v>
      </c>
      <c r="L17" s="3">
        <f t="shared" si="4"/>
        <v>1.953125</v>
      </c>
      <c r="M17" s="3">
        <f t="shared" si="4"/>
        <v>0.9765625</v>
      </c>
      <c r="N17" s="3">
        <f t="shared" si="4"/>
        <v>0.48828125</v>
      </c>
      <c r="O17" s="3">
        <f t="shared" si="4"/>
        <v>0.244140625</v>
      </c>
      <c r="P17" s="4">
        <f t="shared" si="4"/>
        <v>0.1220703125</v>
      </c>
    </row>
    <row r="18" spans="2:16">
      <c r="B18" s="9">
        <v>10</v>
      </c>
      <c r="C18" s="4">
        <f t="shared" si="2"/>
        <v>14.545454545454545</v>
      </c>
      <c r="D18" s="3">
        <f t="shared" si="3"/>
        <v>454.5454545454545</v>
      </c>
      <c r="E18" s="3">
        <f t="shared" si="4"/>
        <v>227.27272727272725</v>
      </c>
      <c r="F18" s="3">
        <f t="shared" si="4"/>
        <v>113.63636363636363</v>
      </c>
      <c r="G18" s="3">
        <f t="shared" si="4"/>
        <v>56.818181818181813</v>
      </c>
      <c r="H18" s="3">
        <f t="shared" si="4"/>
        <v>28.409090909090907</v>
      </c>
      <c r="I18" s="3">
        <f t="shared" si="4"/>
        <v>14.204545454545453</v>
      </c>
      <c r="J18" s="3">
        <f t="shared" si="4"/>
        <v>7.1022727272727266</v>
      </c>
      <c r="K18" s="3">
        <f t="shared" si="4"/>
        <v>3.5511363636363633</v>
      </c>
      <c r="L18" s="3">
        <f t="shared" si="4"/>
        <v>1.7755681818181817</v>
      </c>
      <c r="M18" s="3">
        <f t="shared" si="4"/>
        <v>0.88778409090909083</v>
      </c>
      <c r="N18" s="3">
        <f t="shared" si="4"/>
        <v>0.44389204545454541</v>
      </c>
      <c r="O18" s="3">
        <f t="shared" si="4"/>
        <v>0.22194602272727271</v>
      </c>
      <c r="P18" s="4">
        <f t="shared" si="4"/>
        <v>0.11097301136363635</v>
      </c>
    </row>
    <row r="19" spans="2:16">
      <c r="B19" s="9">
        <v>11</v>
      </c>
      <c r="C19" s="4">
        <f t="shared" si="2"/>
        <v>13.333333333333334</v>
      </c>
      <c r="D19" s="3">
        <f t="shared" si="3"/>
        <v>416.66666666666669</v>
      </c>
      <c r="E19" s="3">
        <f t="shared" si="4"/>
        <v>208.33333333333334</v>
      </c>
      <c r="F19" s="3">
        <f t="shared" si="4"/>
        <v>104.16666666666667</v>
      </c>
      <c r="G19" s="3">
        <f t="shared" si="4"/>
        <v>52.083333333333336</v>
      </c>
      <c r="H19" s="3">
        <f t="shared" si="4"/>
        <v>26.041666666666668</v>
      </c>
      <c r="I19" s="3">
        <f t="shared" si="4"/>
        <v>13.020833333333334</v>
      </c>
      <c r="J19" s="3">
        <f t="shared" si="4"/>
        <v>6.510416666666667</v>
      </c>
      <c r="K19" s="3">
        <f t="shared" si="4"/>
        <v>3.2552083333333335</v>
      </c>
      <c r="L19" s="3">
        <f t="shared" si="4"/>
        <v>1.6276041666666667</v>
      </c>
      <c r="M19" s="3">
        <f t="shared" si="4"/>
        <v>0.81380208333333337</v>
      </c>
      <c r="N19" s="3">
        <f t="shared" si="4"/>
        <v>0.40690104166666669</v>
      </c>
      <c r="O19" s="3">
        <f t="shared" si="4"/>
        <v>0.20345052083333334</v>
      </c>
      <c r="P19" s="4">
        <f t="shared" si="4"/>
        <v>0.10172526041666667</v>
      </c>
    </row>
    <row r="20" spans="2:16">
      <c r="B20" s="9">
        <v>12</v>
      </c>
      <c r="C20" s="4">
        <f t="shared" si="2"/>
        <v>12.307692307692308</v>
      </c>
      <c r="D20" s="3">
        <f t="shared" si="3"/>
        <v>384.61538461538464</v>
      </c>
      <c r="E20" s="3">
        <f t="shared" si="4"/>
        <v>192.30769230769232</v>
      </c>
      <c r="F20" s="3">
        <f t="shared" si="4"/>
        <v>96.15384615384616</v>
      </c>
      <c r="G20" s="3">
        <f t="shared" si="4"/>
        <v>48.07692307692308</v>
      </c>
      <c r="H20" s="3">
        <f t="shared" si="4"/>
        <v>24.03846153846154</v>
      </c>
      <c r="I20" s="3">
        <f t="shared" si="4"/>
        <v>12.01923076923077</v>
      </c>
      <c r="J20" s="3">
        <f t="shared" si="4"/>
        <v>6.009615384615385</v>
      </c>
      <c r="K20" s="3">
        <f t="shared" si="4"/>
        <v>3.0048076923076925</v>
      </c>
      <c r="L20" s="3">
        <f t="shared" si="4"/>
        <v>1.5024038461538463</v>
      </c>
      <c r="M20" s="3">
        <f t="shared" si="4"/>
        <v>0.75120192307692313</v>
      </c>
      <c r="N20" s="3">
        <f t="shared" si="4"/>
        <v>0.37560096153846156</v>
      </c>
      <c r="O20" s="3">
        <f t="shared" si="4"/>
        <v>0.18780048076923078</v>
      </c>
      <c r="P20" s="4">
        <f t="shared" si="4"/>
        <v>9.3900240384615391E-2</v>
      </c>
    </row>
    <row r="21" spans="2:16">
      <c r="B21" s="9">
        <v>13</v>
      </c>
      <c r="C21" s="4">
        <f t="shared" si="2"/>
        <v>11.428571428571429</v>
      </c>
      <c r="D21" s="3">
        <f t="shared" si="3"/>
        <v>357.14285714285717</v>
      </c>
      <c r="E21" s="3">
        <f t="shared" si="4"/>
        <v>178.57142857142858</v>
      </c>
      <c r="F21" s="3">
        <f t="shared" si="4"/>
        <v>89.285714285714292</v>
      </c>
      <c r="G21" s="3">
        <f t="shared" si="4"/>
        <v>44.642857142857146</v>
      </c>
      <c r="H21" s="3">
        <f t="shared" si="4"/>
        <v>22.321428571428573</v>
      </c>
      <c r="I21" s="3">
        <f t="shared" si="4"/>
        <v>11.160714285714286</v>
      </c>
      <c r="J21" s="3">
        <f t="shared" si="4"/>
        <v>5.5803571428571432</v>
      </c>
      <c r="K21" s="3">
        <f t="shared" si="4"/>
        <v>2.7901785714285716</v>
      </c>
      <c r="L21" s="3">
        <f t="shared" si="4"/>
        <v>1.3950892857142858</v>
      </c>
      <c r="M21" s="3">
        <f t="shared" si="4"/>
        <v>0.6975446428571429</v>
      </c>
      <c r="N21" s="3">
        <f t="shared" si="4"/>
        <v>0.34877232142857145</v>
      </c>
      <c r="O21" s="3">
        <f t="shared" si="4"/>
        <v>0.17438616071428573</v>
      </c>
      <c r="P21" s="4">
        <f t="shared" si="4"/>
        <v>8.7193080357142863E-2</v>
      </c>
    </row>
    <row r="22" spans="2:16">
      <c r="B22" s="9">
        <v>14</v>
      </c>
      <c r="C22" s="4">
        <f t="shared" si="2"/>
        <v>10.666666666666666</v>
      </c>
      <c r="D22" s="3">
        <f t="shared" si="3"/>
        <v>333.33333333333331</v>
      </c>
      <c r="E22" s="3">
        <f t="shared" si="4"/>
        <v>166.66666666666666</v>
      </c>
      <c r="F22" s="3">
        <f t="shared" si="4"/>
        <v>83.333333333333329</v>
      </c>
      <c r="G22" s="3">
        <f t="shared" si="4"/>
        <v>41.666666666666664</v>
      </c>
      <c r="H22" s="3">
        <f t="shared" si="4"/>
        <v>20.833333333333332</v>
      </c>
      <c r="I22" s="3">
        <f t="shared" si="4"/>
        <v>10.416666666666666</v>
      </c>
      <c r="J22" s="3">
        <f t="shared" si="4"/>
        <v>5.208333333333333</v>
      </c>
      <c r="K22" s="3">
        <f t="shared" si="4"/>
        <v>2.6041666666666665</v>
      </c>
      <c r="L22" s="3">
        <f t="shared" si="4"/>
        <v>1.3020833333333333</v>
      </c>
      <c r="M22" s="3">
        <f t="shared" si="4"/>
        <v>0.65104166666666663</v>
      </c>
      <c r="N22" s="3">
        <f t="shared" si="4"/>
        <v>0.32552083333333331</v>
      </c>
      <c r="O22" s="3">
        <f t="shared" si="4"/>
        <v>0.16276041666666666</v>
      </c>
      <c r="P22" s="4">
        <f t="shared" si="4"/>
        <v>8.1380208333333329E-2</v>
      </c>
    </row>
    <row r="23" spans="2:16">
      <c r="B23" s="9">
        <v>15</v>
      </c>
      <c r="C23" s="4">
        <f t="shared" si="2"/>
        <v>10</v>
      </c>
      <c r="D23" s="3">
        <f t="shared" si="3"/>
        <v>312.5</v>
      </c>
      <c r="E23" s="3">
        <f t="shared" si="4"/>
        <v>156.25</v>
      </c>
      <c r="F23" s="3">
        <f t="shared" si="4"/>
        <v>78.125</v>
      </c>
      <c r="G23" s="3">
        <f t="shared" si="4"/>
        <v>39.0625</v>
      </c>
      <c r="H23" s="3">
        <f t="shared" si="4"/>
        <v>19.53125</v>
      </c>
      <c r="I23" s="3">
        <f t="shared" si="4"/>
        <v>9.765625</v>
      </c>
      <c r="J23" s="3">
        <f t="shared" si="4"/>
        <v>4.8828125</v>
      </c>
      <c r="K23" s="3">
        <f t="shared" si="4"/>
        <v>2.44140625</v>
      </c>
      <c r="L23" s="3">
        <f t="shared" si="4"/>
        <v>1.220703125</v>
      </c>
      <c r="M23" s="3">
        <f t="shared" si="4"/>
        <v>0.6103515625</v>
      </c>
      <c r="N23" s="3">
        <f t="shared" si="4"/>
        <v>0.30517578125</v>
      </c>
      <c r="O23" s="3">
        <f t="shared" si="4"/>
        <v>0.152587890625</v>
      </c>
      <c r="P23" s="4">
        <f t="shared" si="4"/>
        <v>7.62939453125E-2</v>
      </c>
    </row>
    <row r="24" spans="2:16">
      <c r="B24" s="9">
        <v>16</v>
      </c>
      <c r="C24" s="4">
        <f t="shared" si="2"/>
        <v>9.4117647058823533</v>
      </c>
      <c r="D24" s="3">
        <f t="shared" ref="D24:D39" si="5">C24*1000*$D$7/1048576</f>
        <v>294.11764705882354</v>
      </c>
      <c r="E24" s="3">
        <f t="shared" ref="E24:E39" si="6">D24/2</f>
        <v>147.05882352941177</v>
      </c>
      <c r="F24" s="3">
        <f t="shared" ref="F24:F39" si="7">E24/2</f>
        <v>73.529411764705884</v>
      </c>
      <c r="G24" s="3">
        <f t="shared" ref="G24:G39" si="8">F24/2</f>
        <v>36.764705882352942</v>
      </c>
      <c r="H24" s="3">
        <f t="shared" ref="H24:H39" si="9">G24/2</f>
        <v>18.382352941176471</v>
      </c>
      <c r="I24" s="3">
        <f t="shared" ref="I24:I39" si="10">H24/2</f>
        <v>9.1911764705882355</v>
      </c>
      <c r="J24" s="3">
        <f t="shared" ref="J24:J39" si="11">I24/2</f>
        <v>4.5955882352941178</v>
      </c>
      <c r="K24" s="3">
        <f t="shared" ref="K24:K39" si="12">J24/2</f>
        <v>2.2977941176470589</v>
      </c>
      <c r="L24" s="3">
        <f t="shared" ref="L24:L39" si="13">K24/2</f>
        <v>1.1488970588235294</v>
      </c>
      <c r="M24" s="3">
        <f t="shared" ref="M24:M39" si="14">L24/2</f>
        <v>0.57444852941176472</v>
      </c>
      <c r="N24" s="3">
        <f t="shared" ref="N24:N39" si="15">M24/2</f>
        <v>0.28722426470588236</v>
      </c>
      <c r="O24" s="3">
        <f t="shared" ref="O24:O39" si="16">N24/2</f>
        <v>0.14361213235294118</v>
      </c>
      <c r="P24" s="4">
        <f t="shared" ref="P24:P39" si="17">O24/2</f>
        <v>7.180606617647059E-2</v>
      </c>
    </row>
    <row r="25" spans="2:16">
      <c r="B25" s="9">
        <v>17</v>
      </c>
      <c r="C25" s="4">
        <f t="shared" si="2"/>
        <v>8.8888888888888893</v>
      </c>
      <c r="D25" s="3">
        <f t="shared" si="5"/>
        <v>277.77777777777777</v>
      </c>
      <c r="E25" s="3">
        <f t="shared" si="6"/>
        <v>138.88888888888889</v>
      </c>
      <c r="F25" s="3">
        <f t="shared" si="7"/>
        <v>69.444444444444443</v>
      </c>
      <c r="G25" s="3">
        <f t="shared" si="8"/>
        <v>34.722222222222221</v>
      </c>
      <c r="H25" s="3">
        <f t="shared" si="9"/>
        <v>17.361111111111111</v>
      </c>
      <c r="I25" s="3">
        <f t="shared" si="10"/>
        <v>8.6805555555555554</v>
      </c>
      <c r="J25" s="3">
        <f t="shared" si="11"/>
        <v>4.3402777777777777</v>
      </c>
      <c r="K25" s="3">
        <f t="shared" si="12"/>
        <v>2.1701388888888888</v>
      </c>
      <c r="L25" s="3">
        <f t="shared" si="13"/>
        <v>1.0850694444444444</v>
      </c>
      <c r="M25" s="3">
        <f t="shared" si="14"/>
        <v>0.54253472222222221</v>
      </c>
      <c r="N25" s="3">
        <f t="shared" si="15"/>
        <v>0.2712673611111111</v>
      </c>
      <c r="O25" s="3">
        <f t="shared" si="16"/>
        <v>0.13563368055555555</v>
      </c>
      <c r="P25" s="4">
        <f t="shared" si="17"/>
        <v>6.7816840277777776E-2</v>
      </c>
    </row>
    <row r="26" spans="2:16">
      <c r="B26" s="9">
        <v>18</v>
      </c>
      <c r="C26" s="4">
        <f t="shared" si="2"/>
        <v>8.4210526315789469</v>
      </c>
      <c r="D26" s="3">
        <f t="shared" si="5"/>
        <v>263.15789473684208</v>
      </c>
      <c r="E26" s="3">
        <f t="shared" si="6"/>
        <v>131.57894736842104</v>
      </c>
      <c r="F26" s="3">
        <f t="shared" si="7"/>
        <v>65.78947368421052</v>
      </c>
      <c r="G26" s="3">
        <f t="shared" si="8"/>
        <v>32.89473684210526</v>
      </c>
      <c r="H26" s="3">
        <f t="shared" si="9"/>
        <v>16.44736842105263</v>
      </c>
      <c r="I26" s="3">
        <f t="shared" si="10"/>
        <v>8.223684210526315</v>
      </c>
      <c r="J26" s="3">
        <f t="shared" si="11"/>
        <v>4.1118421052631575</v>
      </c>
      <c r="K26" s="3">
        <f t="shared" si="12"/>
        <v>2.0559210526315788</v>
      </c>
      <c r="L26" s="3">
        <f t="shared" si="13"/>
        <v>1.0279605263157894</v>
      </c>
      <c r="M26" s="3">
        <f t="shared" si="14"/>
        <v>0.51398026315789469</v>
      </c>
      <c r="N26" s="3">
        <f t="shared" si="15"/>
        <v>0.25699013157894735</v>
      </c>
      <c r="O26" s="3">
        <f t="shared" si="16"/>
        <v>0.12849506578947367</v>
      </c>
      <c r="P26" s="4">
        <f t="shared" si="17"/>
        <v>6.4247532894736836E-2</v>
      </c>
    </row>
    <row r="27" spans="2:16">
      <c r="B27" s="9">
        <v>19</v>
      </c>
      <c r="C27" s="4">
        <f t="shared" si="2"/>
        <v>8</v>
      </c>
      <c r="D27" s="3">
        <f t="shared" si="5"/>
        <v>250</v>
      </c>
      <c r="E27" s="3">
        <f t="shared" si="6"/>
        <v>125</v>
      </c>
      <c r="F27" s="3">
        <f t="shared" si="7"/>
        <v>62.5</v>
      </c>
      <c r="G27" s="3">
        <f t="shared" si="8"/>
        <v>31.25</v>
      </c>
      <c r="H27" s="3">
        <f t="shared" si="9"/>
        <v>15.625</v>
      </c>
      <c r="I27" s="3">
        <f t="shared" si="10"/>
        <v>7.8125</v>
      </c>
      <c r="J27" s="3">
        <f t="shared" si="11"/>
        <v>3.90625</v>
      </c>
      <c r="K27" s="3">
        <f t="shared" si="12"/>
        <v>1.953125</v>
      </c>
      <c r="L27" s="3">
        <f t="shared" si="13"/>
        <v>0.9765625</v>
      </c>
      <c r="M27" s="3">
        <f t="shared" si="14"/>
        <v>0.48828125</v>
      </c>
      <c r="N27" s="3">
        <f t="shared" si="15"/>
        <v>0.244140625</v>
      </c>
      <c r="O27" s="3">
        <f t="shared" si="16"/>
        <v>0.1220703125</v>
      </c>
      <c r="P27" s="4">
        <f t="shared" si="17"/>
        <v>6.103515625E-2</v>
      </c>
    </row>
    <row r="28" spans="2:16">
      <c r="B28" s="9">
        <v>20</v>
      </c>
      <c r="C28" s="4">
        <f t="shared" si="2"/>
        <v>7.6190476190476186</v>
      </c>
      <c r="D28" s="3">
        <f t="shared" si="5"/>
        <v>238.09523809523807</v>
      </c>
      <c r="E28" s="3">
        <f t="shared" si="6"/>
        <v>119.04761904761904</v>
      </c>
      <c r="F28" s="3">
        <f t="shared" si="7"/>
        <v>59.523809523809518</v>
      </c>
      <c r="G28" s="3">
        <f t="shared" si="8"/>
        <v>29.761904761904759</v>
      </c>
      <c r="H28" s="3">
        <f t="shared" si="9"/>
        <v>14.88095238095238</v>
      </c>
      <c r="I28" s="3">
        <f t="shared" si="10"/>
        <v>7.4404761904761898</v>
      </c>
      <c r="J28" s="3">
        <f t="shared" si="11"/>
        <v>3.7202380952380949</v>
      </c>
      <c r="K28" s="3">
        <f t="shared" si="12"/>
        <v>1.8601190476190474</v>
      </c>
      <c r="L28" s="3">
        <f t="shared" si="13"/>
        <v>0.93005952380952372</v>
      </c>
      <c r="M28" s="3">
        <f t="shared" si="14"/>
        <v>0.46502976190476186</v>
      </c>
      <c r="N28" s="3">
        <f t="shared" si="15"/>
        <v>0.23251488095238093</v>
      </c>
      <c r="O28" s="3">
        <f t="shared" si="16"/>
        <v>0.11625744047619047</v>
      </c>
      <c r="P28" s="4">
        <f t="shared" si="17"/>
        <v>5.8128720238095233E-2</v>
      </c>
    </row>
    <row r="29" spans="2:16">
      <c r="B29" s="9">
        <v>21</v>
      </c>
      <c r="C29" s="4">
        <f t="shared" si="2"/>
        <v>7.2727272727272725</v>
      </c>
      <c r="D29" s="3">
        <f t="shared" si="5"/>
        <v>227.27272727272725</v>
      </c>
      <c r="E29" s="3">
        <f t="shared" si="6"/>
        <v>113.63636363636363</v>
      </c>
      <c r="F29" s="3">
        <f t="shared" si="7"/>
        <v>56.818181818181813</v>
      </c>
      <c r="G29" s="3">
        <f t="shared" si="8"/>
        <v>28.409090909090907</v>
      </c>
      <c r="H29" s="3">
        <f t="shared" si="9"/>
        <v>14.204545454545453</v>
      </c>
      <c r="I29" s="3">
        <f t="shared" si="10"/>
        <v>7.1022727272727266</v>
      </c>
      <c r="J29" s="3">
        <f t="shared" si="11"/>
        <v>3.5511363636363633</v>
      </c>
      <c r="K29" s="3">
        <f t="shared" si="12"/>
        <v>1.7755681818181817</v>
      </c>
      <c r="L29" s="3">
        <f t="shared" si="13"/>
        <v>0.88778409090909083</v>
      </c>
      <c r="M29" s="3">
        <f t="shared" si="14"/>
        <v>0.44389204545454541</v>
      </c>
      <c r="N29" s="3">
        <f t="shared" si="15"/>
        <v>0.22194602272727271</v>
      </c>
      <c r="O29" s="3">
        <f t="shared" si="16"/>
        <v>0.11097301136363635</v>
      </c>
      <c r="P29" s="4">
        <f t="shared" si="17"/>
        <v>5.5486505681818177E-2</v>
      </c>
    </row>
    <row r="30" spans="2:16">
      <c r="B30" s="9">
        <v>22</v>
      </c>
      <c r="C30" s="4">
        <f t="shared" si="2"/>
        <v>6.9565217391304346</v>
      </c>
      <c r="D30" s="3">
        <f t="shared" si="5"/>
        <v>217.39130434782609</v>
      </c>
      <c r="E30" s="3">
        <f t="shared" si="6"/>
        <v>108.69565217391305</v>
      </c>
      <c r="F30" s="3">
        <f t="shared" si="7"/>
        <v>54.347826086956523</v>
      </c>
      <c r="G30" s="3">
        <f t="shared" si="8"/>
        <v>27.173913043478262</v>
      </c>
      <c r="H30" s="3">
        <f t="shared" si="9"/>
        <v>13.586956521739131</v>
      </c>
      <c r="I30" s="3">
        <f t="shared" si="10"/>
        <v>6.7934782608695654</v>
      </c>
      <c r="J30" s="3">
        <f t="shared" si="11"/>
        <v>3.3967391304347827</v>
      </c>
      <c r="K30" s="3">
        <f t="shared" si="12"/>
        <v>1.6983695652173914</v>
      </c>
      <c r="L30" s="3">
        <f t="shared" si="13"/>
        <v>0.84918478260869568</v>
      </c>
      <c r="M30" s="3">
        <f t="shared" si="14"/>
        <v>0.42459239130434784</v>
      </c>
      <c r="N30" s="3">
        <f t="shared" si="15"/>
        <v>0.21229619565217392</v>
      </c>
      <c r="O30" s="3">
        <f t="shared" si="16"/>
        <v>0.10614809782608696</v>
      </c>
      <c r="P30" s="4">
        <f t="shared" si="17"/>
        <v>5.307404891304348E-2</v>
      </c>
    </row>
    <row r="31" spans="2:16">
      <c r="B31" s="9">
        <v>23</v>
      </c>
      <c r="C31" s="4">
        <f t="shared" si="2"/>
        <v>6.666666666666667</v>
      </c>
      <c r="D31" s="3">
        <f t="shared" si="5"/>
        <v>208.33333333333334</v>
      </c>
      <c r="E31" s="3">
        <f t="shared" si="6"/>
        <v>104.16666666666667</v>
      </c>
      <c r="F31" s="3">
        <f t="shared" si="7"/>
        <v>52.083333333333336</v>
      </c>
      <c r="G31" s="3">
        <f t="shared" si="8"/>
        <v>26.041666666666668</v>
      </c>
      <c r="H31" s="3">
        <f t="shared" si="9"/>
        <v>13.020833333333334</v>
      </c>
      <c r="I31" s="3">
        <f t="shared" si="10"/>
        <v>6.510416666666667</v>
      </c>
      <c r="J31" s="3">
        <f t="shared" si="11"/>
        <v>3.2552083333333335</v>
      </c>
      <c r="K31" s="3">
        <f t="shared" si="12"/>
        <v>1.6276041666666667</v>
      </c>
      <c r="L31" s="3">
        <f t="shared" si="13"/>
        <v>0.81380208333333337</v>
      </c>
      <c r="M31" s="3">
        <f t="shared" si="14"/>
        <v>0.40690104166666669</v>
      </c>
      <c r="N31" s="3">
        <f t="shared" si="15"/>
        <v>0.20345052083333334</v>
      </c>
      <c r="O31" s="3">
        <f t="shared" si="16"/>
        <v>0.10172526041666667</v>
      </c>
      <c r="P31" s="4">
        <f t="shared" si="17"/>
        <v>5.0862630208333336E-2</v>
      </c>
    </row>
    <row r="32" spans="2:16">
      <c r="B32" s="9">
        <v>24</v>
      </c>
      <c r="C32" s="4">
        <f t="shared" si="2"/>
        <v>6.4</v>
      </c>
      <c r="D32" s="3">
        <f t="shared" si="5"/>
        <v>200</v>
      </c>
      <c r="E32" s="3">
        <f t="shared" si="6"/>
        <v>100</v>
      </c>
      <c r="F32" s="3">
        <f t="shared" si="7"/>
        <v>50</v>
      </c>
      <c r="G32" s="3">
        <f t="shared" si="8"/>
        <v>25</v>
      </c>
      <c r="H32" s="3">
        <f t="shared" si="9"/>
        <v>12.5</v>
      </c>
      <c r="I32" s="3">
        <f t="shared" si="10"/>
        <v>6.25</v>
      </c>
      <c r="J32" s="3">
        <f t="shared" si="11"/>
        <v>3.125</v>
      </c>
      <c r="K32" s="3">
        <f t="shared" si="12"/>
        <v>1.5625</v>
      </c>
      <c r="L32" s="3">
        <f t="shared" si="13"/>
        <v>0.78125</v>
      </c>
      <c r="M32" s="3">
        <f t="shared" si="14"/>
        <v>0.390625</v>
      </c>
      <c r="N32" s="3">
        <f t="shared" si="15"/>
        <v>0.1953125</v>
      </c>
      <c r="O32" s="3">
        <f t="shared" si="16"/>
        <v>9.765625E-2</v>
      </c>
      <c r="P32" s="4">
        <f t="shared" si="17"/>
        <v>4.8828125E-2</v>
      </c>
    </row>
    <row r="33" spans="1:16">
      <c r="B33" s="9">
        <v>25</v>
      </c>
      <c r="C33" s="4">
        <f t="shared" si="2"/>
        <v>6.1538461538461542</v>
      </c>
      <c r="D33" s="3">
        <f t="shared" si="5"/>
        <v>192.30769230769232</v>
      </c>
      <c r="E33" s="3">
        <f t="shared" si="6"/>
        <v>96.15384615384616</v>
      </c>
      <c r="F33" s="3">
        <f t="shared" si="7"/>
        <v>48.07692307692308</v>
      </c>
      <c r="G33" s="3">
        <f t="shared" si="8"/>
        <v>24.03846153846154</v>
      </c>
      <c r="H33" s="3">
        <f t="shared" si="9"/>
        <v>12.01923076923077</v>
      </c>
      <c r="I33" s="3">
        <f t="shared" si="10"/>
        <v>6.009615384615385</v>
      </c>
      <c r="J33" s="3">
        <f t="shared" si="11"/>
        <v>3.0048076923076925</v>
      </c>
      <c r="K33" s="3">
        <f t="shared" si="12"/>
        <v>1.5024038461538463</v>
      </c>
      <c r="L33" s="3">
        <f t="shared" si="13"/>
        <v>0.75120192307692313</v>
      </c>
      <c r="M33" s="3">
        <f t="shared" si="14"/>
        <v>0.37560096153846156</v>
      </c>
      <c r="N33" s="3">
        <f t="shared" si="15"/>
        <v>0.18780048076923078</v>
      </c>
      <c r="O33" s="3">
        <f t="shared" si="16"/>
        <v>9.3900240384615391E-2</v>
      </c>
      <c r="P33" s="4">
        <f t="shared" si="17"/>
        <v>4.6950120192307696E-2</v>
      </c>
    </row>
    <row r="34" spans="1:16">
      <c r="B34" s="9">
        <v>26</v>
      </c>
      <c r="C34" s="4">
        <f t="shared" si="2"/>
        <v>5.9259259259259256</v>
      </c>
      <c r="D34" s="3">
        <f t="shared" si="5"/>
        <v>185.18518518518516</v>
      </c>
      <c r="E34" s="3">
        <f t="shared" si="6"/>
        <v>92.592592592592581</v>
      </c>
      <c r="F34" s="3">
        <f t="shared" si="7"/>
        <v>46.296296296296291</v>
      </c>
      <c r="G34" s="3">
        <f t="shared" si="8"/>
        <v>23.148148148148145</v>
      </c>
      <c r="H34" s="3">
        <f t="shared" si="9"/>
        <v>11.574074074074073</v>
      </c>
      <c r="I34" s="3">
        <f t="shared" si="10"/>
        <v>5.7870370370370363</v>
      </c>
      <c r="J34" s="3">
        <f t="shared" si="11"/>
        <v>2.8935185185185182</v>
      </c>
      <c r="K34" s="3">
        <f t="shared" si="12"/>
        <v>1.4467592592592591</v>
      </c>
      <c r="L34" s="3">
        <f t="shared" si="13"/>
        <v>0.72337962962962954</v>
      </c>
      <c r="M34" s="3">
        <f t="shared" si="14"/>
        <v>0.36168981481481477</v>
      </c>
      <c r="N34" s="3">
        <f t="shared" si="15"/>
        <v>0.18084490740740738</v>
      </c>
      <c r="O34" s="3">
        <f t="shared" si="16"/>
        <v>9.0422453703703692E-2</v>
      </c>
      <c r="P34" s="4">
        <f t="shared" si="17"/>
        <v>4.5211226851851846E-2</v>
      </c>
    </row>
    <row r="35" spans="1:16">
      <c r="B35" s="9">
        <v>27</v>
      </c>
      <c r="C35" s="4">
        <f t="shared" si="2"/>
        <v>5.7142857142857144</v>
      </c>
      <c r="D35" s="3">
        <f t="shared" si="5"/>
        <v>178.57142857142858</v>
      </c>
      <c r="E35" s="3">
        <f t="shared" si="6"/>
        <v>89.285714285714292</v>
      </c>
      <c r="F35" s="3">
        <f t="shared" si="7"/>
        <v>44.642857142857146</v>
      </c>
      <c r="G35" s="3">
        <f t="shared" si="8"/>
        <v>22.321428571428573</v>
      </c>
      <c r="H35" s="3">
        <f t="shared" si="9"/>
        <v>11.160714285714286</v>
      </c>
      <c r="I35" s="3">
        <f t="shared" si="10"/>
        <v>5.5803571428571432</v>
      </c>
      <c r="J35" s="3">
        <f t="shared" si="11"/>
        <v>2.7901785714285716</v>
      </c>
      <c r="K35" s="3">
        <f t="shared" si="12"/>
        <v>1.3950892857142858</v>
      </c>
      <c r="L35" s="3">
        <f t="shared" si="13"/>
        <v>0.6975446428571429</v>
      </c>
      <c r="M35" s="3">
        <f t="shared" si="14"/>
        <v>0.34877232142857145</v>
      </c>
      <c r="N35" s="3">
        <f t="shared" si="15"/>
        <v>0.17438616071428573</v>
      </c>
      <c r="O35" s="3">
        <f t="shared" si="16"/>
        <v>8.7193080357142863E-2</v>
      </c>
      <c r="P35" s="4">
        <f t="shared" si="17"/>
        <v>4.3596540178571432E-2</v>
      </c>
    </row>
    <row r="36" spans="1:16">
      <c r="B36" s="9">
        <v>28</v>
      </c>
      <c r="C36" s="4">
        <f t="shared" si="2"/>
        <v>5.5172413793103452</v>
      </c>
      <c r="D36" s="3">
        <f t="shared" si="5"/>
        <v>172.41379310344828</v>
      </c>
      <c r="E36" s="3">
        <f t="shared" si="6"/>
        <v>86.206896551724142</v>
      </c>
      <c r="F36" s="3">
        <f t="shared" si="7"/>
        <v>43.103448275862071</v>
      </c>
      <c r="G36" s="3">
        <f t="shared" si="8"/>
        <v>21.551724137931036</v>
      </c>
      <c r="H36" s="3">
        <f t="shared" si="9"/>
        <v>10.775862068965518</v>
      </c>
      <c r="I36" s="3">
        <f t="shared" si="10"/>
        <v>5.3879310344827589</v>
      </c>
      <c r="J36" s="3">
        <f t="shared" si="11"/>
        <v>2.6939655172413794</v>
      </c>
      <c r="K36" s="3">
        <f t="shared" si="12"/>
        <v>1.3469827586206897</v>
      </c>
      <c r="L36" s="3">
        <f t="shared" si="13"/>
        <v>0.67349137931034486</v>
      </c>
      <c r="M36" s="3">
        <f t="shared" si="14"/>
        <v>0.33674568965517243</v>
      </c>
      <c r="N36" s="3">
        <f t="shared" si="15"/>
        <v>0.16837284482758622</v>
      </c>
      <c r="O36" s="3">
        <f t="shared" si="16"/>
        <v>8.4186422413793108E-2</v>
      </c>
      <c r="P36" s="4">
        <f t="shared" si="17"/>
        <v>4.2093211206896554E-2</v>
      </c>
    </row>
    <row r="37" spans="1:16">
      <c r="B37" s="9">
        <v>29</v>
      </c>
      <c r="C37" s="4">
        <f t="shared" si="2"/>
        <v>5.333333333333333</v>
      </c>
      <c r="D37" s="3">
        <f t="shared" si="5"/>
        <v>166.66666666666666</v>
      </c>
      <c r="E37" s="3">
        <f t="shared" si="6"/>
        <v>83.333333333333329</v>
      </c>
      <c r="F37" s="3">
        <f t="shared" si="7"/>
        <v>41.666666666666664</v>
      </c>
      <c r="G37" s="3">
        <f t="shared" si="8"/>
        <v>20.833333333333332</v>
      </c>
      <c r="H37" s="3">
        <f t="shared" si="9"/>
        <v>10.416666666666666</v>
      </c>
      <c r="I37" s="3">
        <f t="shared" si="10"/>
        <v>5.208333333333333</v>
      </c>
      <c r="J37" s="3">
        <f t="shared" si="11"/>
        <v>2.6041666666666665</v>
      </c>
      <c r="K37" s="3">
        <f t="shared" si="12"/>
        <v>1.3020833333333333</v>
      </c>
      <c r="L37" s="3">
        <f t="shared" si="13"/>
        <v>0.65104166666666663</v>
      </c>
      <c r="M37" s="3">
        <f t="shared" si="14"/>
        <v>0.32552083333333331</v>
      </c>
      <c r="N37" s="3">
        <f t="shared" si="15"/>
        <v>0.16276041666666666</v>
      </c>
      <c r="O37" s="3">
        <f t="shared" si="16"/>
        <v>8.1380208333333329E-2</v>
      </c>
      <c r="P37" s="4">
        <f t="shared" si="17"/>
        <v>4.0690104166666664E-2</v>
      </c>
    </row>
    <row r="38" spans="1:16">
      <c r="B38" s="9">
        <v>30</v>
      </c>
      <c r="C38" s="4">
        <f t="shared" si="2"/>
        <v>5.161290322580645</v>
      </c>
      <c r="D38" s="3">
        <f t="shared" si="5"/>
        <v>161.29032258064515</v>
      </c>
      <c r="E38" s="3">
        <f t="shared" si="6"/>
        <v>80.645161290322577</v>
      </c>
      <c r="F38" s="3">
        <f t="shared" si="7"/>
        <v>40.322580645161288</v>
      </c>
      <c r="G38" s="3">
        <f t="shared" si="8"/>
        <v>20.161290322580644</v>
      </c>
      <c r="H38" s="3">
        <f t="shared" si="9"/>
        <v>10.080645161290322</v>
      </c>
      <c r="I38" s="3">
        <f t="shared" si="10"/>
        <v>5.040322580645161</v>
      </c>
      <c r="J38" s="3">
        <f t="shared" si="11"/>
        <v>2.5201612903225805</v>
      </c>
      <c r="K38" s="3">
        <f t="shared" si="12"/>
        <v>1.2600806451612903</v>
      </c>
      <c r="L38" s="3">
        <f t="shared" si="13"/>
        <v>0.63004032258064513</v>
      </c>
      <c r="M38" s="3">
        <f t="shared" si="14"/>
        <v>0.31502016129032256</v>
      </c>
      <c r="N38" s="3">
        <f t="shared" si="15"/>
        <v>0.15751008064516128</v>
      </c>
      <c r="O38" s="3">
        <f t="shared" si="16"/>
        <v>7.8755040322580641E-2</v>
      </c>
      <c r="P38" s="4">
        <f t="shared" si="17"/>
        <v>3.9377520161290321E-2</v>
      </c>
    </row>
    <row r="39" spans="1:16" ht="15.75" thickBot="1">
      <c r="B39" s="10">
        <v>31</v>
      </c>
      <c r="C39" s="6">
        <f t="shared" si="2"/>
        <v>5</v>
      </c>
      <c r="D39" s="5">
        <f t="shared" si="5"/>
        <v>156.25</v>
      </c>
      <c r="E39" s="5">
        <f t="shared" si="6"/>
        <v>78.125</v>
      </c>
      <c r="F39" s="5">
        <f t="shared" si="7"/>
        <v>39.0625</v>
      </c>
      <c r="G39" s="5">
        <f t="shared" si="8"/>
        <v>19.53125</v>
      </c>
      <c r="H39" s="5">
        <f t="shared" si="9"/>
        <v>9.765625</v>
      </c>
      <c r="I39" s="5">
        <f t="shared" si="10"/>
        <v>4.8828125</v>
      </c>
      <c r="J39" s="5">
        <f t="shared" si="11"/>
        <v>2.44140625</v>
      </c>
      <c r="K39" s="5">
        <f t="shared" si="12"/>
        <v>1.220703125</v>
      </c>
      <c r="L39" s="5">
        <f t="shared" si="13"/>
        <v>0.6103515625</v>
      </c>
      <c r="M39" s="5">
        <f t="shared" si="14"/>
        <v>0.30517578125</v>
      </c>
      <c r="N39" s="5">
        <f t="shared" si="15"/>
        <v>0.152587890625</v>
      </c>
      <c r="O39" s="5">
        <f t="shared" si="16"/>
        <v>7.62939453125E-2</v>
      </c>
      <c r="P39" s="6">
        <f t="shared" si="17"/>
        <v>3.814697265625E-2</v>
      </c>
    </row>
    <row r="41" spans="1:16" ht="15.75" thickBot="1"/>
    <row r="42" spans="1:16" ht="15.75" thickBot="1">
      <c r="A42" s="28" t="s">
        <v>15</v>
      </c>
      <c r="B42" s="29"/>
      <c r="C42" s="11">
        <f>L15</f>
        <v>2.44140625</v>
      </c>
      <c r="E42" s="12" t="s">
        <v>14</v>
      </c>
    </row>
    <row r="43" spans="1:16" ht="15.75" thickBot="1"/>
    <row r="44" spans="1:16">
      <c r="B44" s="35" t="s">
        <v>4</v>
      </c>
      <c r="C44" s="33" t="s">
        <v>12</v>
      </c>
      <c r="D44" s="24" t="s">
        <v>5</v>
      </c>
      <c r="E44" s="25"/>
      <c r="F44" s="25"/>
      <c r="G44" s="25"/>
      <c r="H44" s="25"/>
      <c r="I44" s="25"/>
      <c r="J44" s="25"/>
      <c r="K44" s="30"/>
    </row>
    <row r="45" spans="1:16" ht="15.75" thickBot="1">
      <c r="B45" s="36"/>
      <c r="C45" s="37"/>
      <c r="D45" s="16">
        <v>0</v>
      </c>
      <c r="E45" s="17">
        <v>1</v>
      </c>
      <c r="F45" s="17">
        <v>2</v>
      </c>
      <c r="G45" s="17">
        <v>3</v>
      </c>
      <c r="H45" s="17">
        <v>4</v>
      </c>
      <c r="I45" s="17">
        <v>5</v>
      </c>
      <c r="J45" s="17">
        <v>6</v>
      </c>
      <c r="K45" s="18">
        <v>7</v>
      </c>
    </row>
    <row r="46" spans="1:16">
      <c r="B46" s="41">
        <v>0</v>
      </c>
      <c r="C46" s="38">
        <f>$C$2/(B46+1)</f>
        <v>160</v>
      </c>
      <c r="D46" s="1">
        <f>$C$2*1000/$C$42/(B46+1)/(2^$D$45)</f>
        <v>65536</v>
      </c>
      <c r="E46" s="1">
        <f>D46/2</f>
        <v>32768</v>
      </c>
      <c r="F46" s="1">
        <f>E46/2</f>
        <v>16384</v>
      </c>
      <c r="G46" s="1">
        <f t="shared" ref="G46:K46" si="18">F46/2</f>
        <v>8192</v>
      </c>
      <c r="H46" s="1">
        <f t="shared" si="18"/>
        <v>4096</v>
      </c>
      <c r="I46" s="1">
        <f t="shared" si="18"/>
        <v>2048</v>
      </c>
      <c r="J46" s="1">
        <f t="shared" si="18"/>
        <v>1024</v>
      </c>
      <c r="K46" s="2">
        <f t="shared" si="18"/>
        <v>512</v>
      </c>
      <c r="M46" s="20"/>
      <c r="N46" t="s">
        <v>13</v>
      </c>
    </row>
    <row r="47" spans="1:16">
      <c r="B47" s="42">
        <v>1</v>
      </c>
      <c r="C47" s="39">
        <f t="shared" ref="C47:C61" si="19">$C$2/(B47+1)</f>
        <v>80</v>
      </c>
      <c r="D47" s="3">
        <f>$C$2*1000/$C$42/(B47+1)/(2^$D$45)</f>
        <v>32768</v>
      </c>
      <c r="E47" s="3">
        <f t="shared" ref="E47:K47" si="20">D47/2</f>
        <v>16384</v>
      </c>
      <c r="F47" s="3">
        <f t="shared" si="20"/>
        <v>8192</v>
      </c>
      <c r="G47" s="3">
        <f t="shared" si="20"/>
        <v>4096</v>
      </c>
      <c r="H47" s="3">
        <f t="shared" si="20"/>
        <v>2048</v>
      </c>
      <c r="I47" s="3">
        <f t="shared" si="20"/>
        <v>1024</v>
      </c>
      <c r="J47" s="3">
        <f t="shared" si="20"/>
        <v>512</v>
      </c>
      <c r="K47" s="4">
        <f t="shared" si="20"/>
        <v>256</v>
      </c>
    </row>
    <row r="48" spans="1:16">
      <c r="B48" s="42">
        <v>2</v>
      </c>
      <c r="C48" s="39">
        <f t="shared" si="19"/>
        <v>53.333333333333336</v>
      </c>
      <c r="D48" s="3">
        <f>$C$2*1000/$C$42/(B48+1)/(2^$D$45)</f>
        <v>21845.333333333332</v>
      </c>
      <c r="E48" s="3">
        <f t="shared" ref="E48:K48" si="21">D48/2</f>
        <v>10922.666666666666</v>
      </c>
      <c r="F48" s="3">
        <f t="shared" si="21"/>
        <v>5461.333333333333</v>
      </c>
      <c r="G48" s="3">
        <f t="shared" si="21"/>
        <v>2730.6666666666665</v>
      </c>
      <c r="H48" s="3">
        <f t="shared" si="21"/>
        <v>1365.3333333333333</v>
      </c>
      <c r="I48" s="3">
        <f t="shared" si="21"/>
        <v>682.66666666666663</v>
      </c>
      <c r="J48" s="3">
        <f t="shared" si="21"/>
        <v>341.33333333333331</v>
      </c>
      <c r="K48" s="4">
        <f t="shared" si="21"/>
        <v>170.66666666666666</v>
      </c>
    </row>
    <row r="49" spans="2:11">
      <c r="B49" s="42">
        <v>3</v>
      </c>
      <c r="C49" s="39">
        <f t="shared" si="19"/>
        <v>40</v>
      </c>
      <c r="D49" s="3">
        <f>$C$2*1000/$C$42/(B49+1)/(2^$D$45)</f>
        <v>16384</v>
      </c>
      <c r="E49" s="3">
        <f t="shared" ref="E49:K49" si="22">D49/2</f>
        <v>8192</v>
      </c>
      <c r="F49" s="3">
        <f t="shared" si="22"/>
        <v>4096</v>
      </c>
      <c r="G49" s="3">
        <f t="shared" si="22"/>
        <v>2048</v>
      </c>
      <c r="H49" s="3">
        <f t="shared" si="22"/>
        <v>1024</v>
      </c>
      <c r="I49" s="3">
        <f t="shared" si="22"/>
        <v>512</v>
      </c>
      <c r="J49" s="3">
        <f t="shared" si="22"/>
        <v>256</v>
      </c>
      <c r="K49" s="4">
        <f t="shared" si="22"/>
        <v>128</v>
      </c>
    </row>
    <row r="50" spans="2:11">
      <c r="B50" s="42">
        <v>4</v>
      </c>
      <c r="C50" s="39">
        <f t="shared" si="19"/>
        <v>32</v>
      </c>
      <c r="D50" s="3">
        <f>$C$2*1000/$C$42/(B50+1)/(2^$D$45)</f>
        <v>13107.2</v>
      </c>
      <c r="E50" s="3">
        <f t="shared" ref="E50:K50" si="23">D50/2</f>
        <v>6553.6</v>
      </c>
      <c r="F50" s="3">
        <f t="shared" si="23"/>
        <v>3276.8</v>
      </c>
      <c r="G50" s="3">
        <f t="shared" si="23"/>
        <v>1638.4</v>
      </c>
      <c r="H50" s="3">
        <f t="shared" si="23"/>
        <v>819.2</v>
      </c>
      <c r="I50" s="3">
        <f t="shared" si="23"/>
        <v>409.6</v>
      </c>
      <c r="J50" s="3">
        <f t="shared" si="23"/>
        <v>204.8</v>
      </c>
      <c r="K50" s="4">
        <f t="shared" si="23"/>
        <v>102.4</v>
      </c>
    </row>
    <row r="51" spans="2:11">
      <c r="B51" s="42">
        <v>5</v>
      </c>
      <c r="C51" s="39">
        <f t="shared" si="19"/>
        <v>26.666666666666668</v>
      </c>
      <c r="D51" s="3">
        <f>$C$2*1000/$C$42/(B51+1)/(2^$D$45)</f>
        <v>10922.666666666666</v>
      </c>
      <c r="E51" s="3">
        <f t="shared" ref="E51:K51" si="24">D51/2</f>
        <v>5461.333333333333</v>
      </c>
      <c r="F51" s="3">
        <f t="shared" si="24"/>
        <v>2730.6666666666665</v>
      </c>
      <c r="G51" s="3">
        <f t="shared" si="24"/>
        <v>1365.3333333333333</v>
      </c>
      <c r="H51" s="3">
        <f t="shared" si="24"/>
        <v>682.66666666666663</v>
      </c>
      <c r="I51" s="3">
        <f t="shared" si="24"/>
        <v>341.33333333333331</v>
      </c>
      <c r="J51" s="3">
        <f t="shared" si="24"/>
        <v>170.66666666666666</v>
      </c>
      <c r="K51" s="4">
        <f t="shared" si="24"/>
        <v>85.333333333333329</v>
      </c>
    </row>
    <row r="52" spans="2:11">
      <c r="B52" s="42">
        <v>6</v>
      </c>
      <c r="C52" s="39">
        <f t="shared" si="19"/>
        <v>22.857142857142858</v>
      </c>
      <c r="D52" s="3">
        <f>$C$2*1000/$C$42/(B52+1)/(2^$D$45)</f>
        <v>9362.2857142857138</v>
      </c>
      <c r="E52" s="3">
        <f t="shared" ref="E52:K52" si="25">D52/2</f>
        <v>4681.1428571428569</v>
      </c>
      <c r="F52" s="3">
        <f t="shared" si="25"/>
        <v>2340.5714285714284</v>
      </c>
      <c r="G52" s="3">
        <f t="shared" si="25"/>
        <v>1170.2857142857142</v>
      </c>
      <c r="H52" s="3">
        <f t="shared" si="25"/>
        <v>585.14285714285711</v>
      </c>
      <c r="I52" s="3">
        <f t="shared" si="25"/>
        <v>292.57142857142856</v>
      </c>
      <c r="J52" s="3">
        <f t="shared" si="25"/>
        <v>146.28571428571428</v>
      </c>
      <c r="K52" s="4">
        <f t="shared" si="25"/>
        <v>73.142857142857139</v>
      </c>
    </row>
    <row r="53" spans="2:11">
      <c r="B53" s="42">
        <v>7</v>
      </c>
      <c r="C53" s="39">
        <f t="shared" si="19"/>
        <v>20</v>
      </c>
      <c r="D53" s="3">
        <f>$C$2*1000/$C$42/(B53+1)/(2^$D$45)</f>
        <v>8192</v>
      </c>
      <c r="E53" s="3">
        <f t="shared" ref="E53:K53" si="26">D53/2</f>
        <v>4096</v>
      </c>
      <c r="F53" s="3">
        <f t="shared" si="26"/>
        <v>2048</v>
      </c>
      <c r="G53" s="3">
        <f t="shared" si="26"/>
        <v>1024</v>
      </c>
      <c r="H53" s="3">
        <f t="shared" si="26"/>
        <v>512</v>
      </c>
      <c r="I53" s="3">
        <f t="shared" si="26"/>
        <v>256</v>
      </c>
      <c r="J53" s="3">
        <f t="shared" si="26"/>
        <v>128</v>
      </c>
      <c r="K53" s="4">
        <f t="shared" si="26"/>
        <v>64</v>
      </c>
    </row>
    <row r="54" spans="2:11">
      <c r="B54" s="42">
        <v>8</v>
      </c>
      <c r="C54" s="39">
        <f t="shared" si="19"/>
        <v>17.777777777777779</v>
      </c>
      <c r="D54" s="3">
        <f>$C$2*1000/$C$42/(B54+1)/(2^$D$45)</f>
        <v>7281.7777777777774</v>
      </c>
      <c r="E54" s="3">
        <f t="shared" ref="E54:K54" si="27">D54/2</f>
        <v>3640.8888888888887</v>
      </c>
      <c r="F54" s="3">
        <f t="shared" si="27"/>
        <v>1820.4444444444443</v>
      </c>
      <c r="G54" s="3">
        <f t="shared" si="27"/>
        <v>910.22222222222217</v>
      </c>
      <c r="H54" s="3">
        <f t="shared" si="27"/>
        <v>455.11111111111109</v>
      </c>
      <c r="I54" s="3">
        <f t="shared" si="27"/>
        <v>227.55555555555554</v>
      </c>
      <c r="J54" s="3">
        <f t="shared" si="27"/>
        <v>113.77777777777777</v>
      </c>
      <c r="K54" s="4">
        <f t="shared" si="27"/>
        <v>56.888888888888886</v>
      </c>
    </row>
    <row r="55" spans="2:11">
      <c r="B55" s="42">
        <v>9</v>
      </c>
      <c r="C55" s="39">
        <f t="shared" si="19"/>
        <v>16</v>
      </c>
      <c r="D55" s="3">
        <f>$C$2*1000/$C$42/(B55+1)/(2^$D$45)</f>
        <v>6553.6</v>
      </c>
      <c r="E55" s="3">
        <f t="shared" ref="E55:K55" si="28">D55/2</f>
        <v>3276.8</v>
      </c>
      <c r="F55" s="3">
        <f t="shared" si="28"/>
        <v>1638.4</v>
      </c>
      <c r="G55" s="3">
        <f t="shared" si="28"/>
        <v>819.2</v>
      </c>
      <c r="H55" s="3">
        <f t="shared" si="28"/>
        <v>409.6</v>
      </c>
      <c r="I55" s="3">
        <f t="shared" si="28"/>
        <v>204.8</v>
      </c>
      <c r="J55" s="3">
        <f t="shared" si="28"/>
        <v>102.4</v>
      </c>
      <c r="K55" s="4">
        <f t="shared" si="28"/>
        <v>51.2</v>
      </c>
    </row>
    <row r="56" spans="2:11">
      <c r="B56" s="42">
        <v>10</v>
      </c>
      <c r="C56" s="39">
        <f t="shared" si="19"/>
        <v>14.545454545454545</v>
      </c>
      <c r="D56" s="3">
        <f>$C$2*1000/$C$42/(B56+1)/(2^$D$45)</f>
        <v>5957.818181818182</v>
      </c>
      <c r="E56" s="3">
        <f t="shared" ref="E56:K56" si="29">D56/2</f>
        <v>2978.909090909091</v>
      </c>
      <c r="F56" s="3">
        <f t="shared" si="29"/>
        <v>1489.4545454545455</v>
      </c>
      <c r="G56" s="3">
        <f t="shared" si="29"/>
        <v>744.72727272727275</v>
      </c>
      <c r="H56" s="3">
        <f t="shared" si="29"/>
        <v>372.36363636363637</v>
      </c>
      <c r="I56" s="3">
        <f t="shared" si="29"/>
        <v>186.18181818181819</v>
      </c>
      <c r="J56" s="3">
        <f t="shared" si="29"/>
        <v>93.090909090909093</v>
      </c>
      <c r="K56" s="4">
        <f t="shared" si="29"/>
        <v>46.545454545454547</v>
      </c>
    </row>
    <row r="57" spans="2:11">
      <c r="B57" s="42">
        <v>11</v>
      </c>
      <c r="C57" s="39">
        <f t="shared" si="19"/>
        <v>13.333333333333334</v>
      </c>
      <c r="D57" s="3">
        <f>$C$2*1000/$C$42/(B57+1)/(2^$D$45)</f>
        <v>5461.333333333333</v>
      </c>
      <c r="E57" s="3">
        <f t="shared" ref="E57:K57" si="30">D57/2</f>
        <v>2730.6666666666665</v>
      </c>
      <c r="F57" s="3">
        <f t="shared" si="30"/>
        <v>1365.3333333333333</v>
      </c>
      <c r="G57" s="3">
        <f t="shared" si="30"/>
        <v>682.66666666666663</v>
      </c>
      <c r="H57" s="3">
        <f t="shared" si="30"/>
        <v>341.33333333333331</v>
      </c>
      <c r="I57" s="3">
        <f t="shared" si="30"/>
        <v>170.66666666666666</v>
      </c>
      <c r="J57" s="3">
        <f t="shared" si="30"/>
        <v>85.333333333333329</v>
      </c>
      <c r="K57" s="4">
        <f t="shared" si="30"/>
        <v>42.666666666666664</v>
      </c>
    </row>
    <row r="58" spans="2:11">
      <c r="B58" s="42">
        <v>12</v>
      </c>
      <c r="C58" s="39">
        <f t="shared" si="19"/>
        <v>12.307692307692308</v>
      </c>
      <c r="D58" s="3">
        <f>$C$2*1000/$C$42/(B58+1)/(2^$D$45)</f>
        <v>5041.2307692307695</v>
      </c>
      <c r="E58" s="3">
        <f t="shared" ref="E58:K58" si="31">D58/2</f>
        <v>2520.6153846153848</v>
      </c>
      <c r="F58" s="3">
        <f t="shared" si="31"/>
        <v>1260.3076923076924</v>
      </c>
      <c r="G58" s="3">
        <f t="shared" si="31"/>
        <v>630.15384615384619</v>
      </c>
      <c r="H58" s="3">
        <f t="shared" si="31"/>
        <v>315.07692307692309</v>
      </c>
      <c r="I58" s="3">
        <f t="shared" si="31"/>
        <v>157.53846153846155</v>
      </c>
      <c r="J58" s="3">
        <f t="shared" si="31"/>
        <v>78.769230769230774</v>
      </c>
      <c r="K58" s="4">
        <f t="shared" si="31"/>
        <v>39.384615384615387</v>
      </c>
    </row>
    <row r="59" spans="2:11">
      <c r="B59" s="42">
        <v>13</v>
      </c>
      <c r="C59" s="39">
        <f t="shared" si="19"/>
        <v>11.428571428571429</v>
      </c>
      <c r="D59" s="3">
        <f>$C$2*1000/$C$42/(B59+1)/(2^$D$45)</f>
        <v>4681.1428571428569</v>
      </c>
      <c r="E59" s="3">
        <f t="shared" ref="E59:K59" si="32">D59/2</f>
        <v>2340.5714285714284</v>
      </c>
      <c r="F59" s="3">
        <f t="shared" si="32"/>
        <v>1170.2857142857142</v>
      </c>
      <c r="G59" s="3">
        <f t="shared" si="32"/>
        <v>585.14285714285711</v>
      </c>
      <c r="H59" s="3">
        <f t="shared" si="32"/>
        <v>292.57142857142856</v>
      </c>
      <c r="I59" s="3">
        <f t="shared" si="32"/>
        <v>146.28571428571428</v>
      </c>
      <c r="J59" s="3">
        <f t="shared" si="32"/>
        <v>73.142857142857139</v>
      </c>
      <c r="K59" s="4">
        <f t="shared" si="32"/>
        <v>36.571428571428569</v>
      </c>
    </row>
    <row r="60" spans="2:11">
      <c r="B60" s="42">
        <v>14</v>
      </c>
      <c r="C60" s="39">
        <f t="shared" si="19"/>
        <v>10.666666666666666</v>
      </c>
      <c r="D60" s="3">
        <f>$C$2*1000/$C$42/(B60+1)/(2^$D$45)</f>
        <v>4369.0666666666666</v>
      </c>
      <c r="E60" s="3">
        <f t="shared" ref="E60:K60" si="33">D60/2</f>
        <v>2184.5333333333333</v>
      </c>
      <c r="F60" s="3">
        <f t="shared" si="33"/>
        <v>1092.2666666666667</v>
      </c>
      <c r="G60" s="3">
        <f t="shared" si="33"/>
        <v>546.13333333333333</v>
      </c>
      <c r="H60" s="3">
        <f t="shared" si="33"/>
        <v>273.06666666666666</v>
      </c>
      <c r="I60" s="3">
        <f t="shared" si="33"/>
        <v>136.53333333333333</v>
      </c>
      <c r="J60" s="3">
        <f t="shared" si="33"/>
        <v>68.266666666666666</v>
      </c>
      <c r="K60" s="4">
        <f t="shared" si="33"/>
        <v>34.133333333333333</v>
      </c>
    </row>
    <row r="61" spans="2:11" ht="15.75" thickBot="1">
      <c r="B61" s="43">
        <v>15</v>
      </c>
      <c r="C61" s="40">
        <f t="shared" si="19"/>
        <v>10</v>
      </c>
      <c r="D61" s="5">
        <f>$C$2*1000/$C$42/(B61+1)/(2^$D$45)</f>
        <v>4096</v>
      </c>
      <c r="E61" s="5">
        <f t="shared" ref="E61:K61" si="34">D61/2</f>
        <v>2048</v>
      </c>
      <c r="F61" s="5">
        <f t="shared" si="34"/>
        <v>1024</v>
      </c>
      <c r="G61" s="5">
        <f t="shared" si="34"/>
        <v>512</v>
      </c>
      <c r="H61" s="5">
        <f t="shared" si="34"/>
        <v>256</v>
      </c>
      <c r="I61" s="5">
        <f t="shared" si="34"/>
        <v>128</v>
      </c>
      <c r="J61" s="5">
        <f t="shared" si="34"/>
        <v>64</v>
      </c>
      <c r="K61" s="6">
        <f t="shared" si="34"/>
        <v>32</v>
      </c>
    </row>
  </sheetData>
  <mergeCells count="10">
    <mergeCell ref="A4:B4"/>
    <mergeCell ref="A2:B2"/>
    <mergeCell ref="A3:B3"/>
    <mergeCell ref="A42:B42"/>
    <mergeCell ref="D44:K44"/>
    <mergeCell ref="D6:P6"/>
    <mergeCell ref="B6:B7"/>
    <mergeCell ref="C6:C7"/>
    <mergeCell ref="B44:B45"/>
    <mergeCell ref="C44:C45"/>
  </mergeCells>
  <conditionalFormatting sqref="D8:P39">
    <cfRule type="expression" dxfId="2" priority="2">
      <formula>AND(AND($C8&gt;=12,$C8&lt;=20),D8&gt;=($C$3-$C$4),D8&lt;=($C$3+$C$4))</formula>
    </cfRule>
    <cfRule type="expression" dxfId="1" priority="3">
      <formula>AND(AND($C8&gt;=12,$C8&lt;=20),D8&lt;=50,D8&gt;=1)</formula>
    </cfRule>
  </conditionalFormatting>
  <conditionalFormatting sqref="D46:K61">
    <cfRule type="expression" dxfId="0" priority="1">
      <formula>$C46&lt;=160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Freescale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Stancik</dc:creator>
  <cp:lastModifiedBy>stnp002</cp:lastModifiedBy>
  <dcterms:created xsi:type="dcterms:W3CDTF">2011-02-09T13:56:50Z</dcterms:created>
  <dcterms:modified xsi:type="dcterms:W3CDTF">2015-04-14T11:08:42Z</dcterms:modified>
</cp:coreProperties>
</file>

<file path=userCustomization/customUI.xml><?xml version="1.0" encoding="utf-8"?>
<mso:customUI xmlns:mso="http://schemas.microsoft.com/office/2006/01/customui">
  <mso:ribbon>
    <mso:qat>
      <mso:documentControls>
        <mso:control idQ="mso:GroupControls" visible="true"/>
      </mso:documentControls>
    </mso:qat>
  </mso:ribbon>
</mso:customUI>
</file>