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carlotta_difrancesco_unimi_it/Documents/"/>
    </mc:Choice>
  </mc:AlternateContent>
  <xr:revisionPtr revIDLastSave="1416" documentId="8_{F9F6BF44-9AD2-FC4A-96CE-47BF64B857B4}" xr6:coauthVersionLast="47" xr6:coauthVersionMax="47" xr10:uidLastSave="{474A7E88-468F-4A70-91C2-F79C20BB8E29}"/>
  <bookViews>
    <workbookView xWindow="0" yWindow="500" windowWidth="28160" windowHeight="15280" tabRatio="500" xr2:uid="{00000000-000D-0000-FFFF-FFFF00000000}"/>
  </bookViews>
  <sheets>
    <sheet name="Tabel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H65" i="1"/>
  <c r="I65" i="1"/>
  <c r="O65" i="1"/>
  <c r="U65" i="1"/>
  <c r="AA65" i="1"/>
  <c r="F64" i="1"/>
  <c r="H64" i="1"/>
  <c r="I64" i="1"/>
  <c r="O64" i="1"/>
  <c r="U64" i="1"/>
  <c r="AA64" i="1"/>
  <c r="F63" i="1"/>
  <c r="H63" i="1"/>
  <c r="I63" i="1"/>
  <c r="O63" i="1"/>
  <c r="U63" i="1"/>
  <c r="AA63" i="1"/>
  <c r="F62" i="1"/>
  <c r="H62" i="1"/>
  <c r="I62" i="1"/>
  <c r="O62" i="1"/>
  <c r="U62" i="1"/>
  <c r="AA62" i="1"/>
  <c r="F61" i="1"/>
  <c r="H61" i="1"/>
  <c r="I61" i="1"/>
  <c r="O61" i="1"/>
  <c r="U61" i="1"/>
  <c r="AA61" i="1"/>
  <c r="F60" i="1"/>
  <c r="H60" i="1"/>
  <c r="I60" i="1"/>
  <c r="O60" i="1"/>
  <c r="U60" i="1"/>
  <c r="AA60" i="1"/>
  <c r="F59" i="1"/>
  <c r="H59" i="1"/>
  <c r="I59" i="1"/>
  <c r="O59" i="1"/>
  <c r="U59" i="1"/>
  <c r="AA59" i="1"/>
  <c r="F58" i="1"/>
  <c r="H58" i="1"/>
  <c r="I58" i="1"/>
  <c r="O58" i="1"/>
  <c r="U58" i="1"/>
  <c r="AA58" i="1"/>
  <c r="F47" i="1"/>
  <c r="H47" i="1"/>
  <c r="I47" i="1"/>
  <c r="O47" i="1"/>
  <c r="U47" i="1"/>
  <c r="AA47" i="1"/>
  <c r="F57" i="1"/>
  <c r="H57" i="1"/>
  <c r="I57" i="1"/>
  <c r="O57" i="1"/>
  <c r="U57" i="1"/>
  <c r="AA57" i="1"/>
  <c r="F24" i="1"/>
  <c r="H24" i="1"/>
  <c r="I24" i="1"/>
  <c r="O24" i="1"/>
  <c r="U24" i="1"/>
  <c r="AA24" i="1"/>
  <c r="F56" i="1"/>
  <c r="H56" i="1"/>
  <c r="I56" i="1"/>
  <c r="O56" i="1"/>
  <c r="U56" i="1"/>
  <c r="AA56" i="1"/>
  <c r="F2" i="1"/>
  <c r="H2" i="1"/>
  <c r="I2" i="1"/>
  <c r="O2" i="1"/>
  <c r="U2" i="1"/>
  <c r="AA2" i="1"/>
  <c r="F4" i="1"/>
  <c r="H4" i="1"/>
  <c r="I4" i="1"/>
  <c r="O4" i="1"/>
  <c r="U4" i="1"/>
  <c r="AA4" i="1"/>
  <c r="F14" i="1"/>
  <c r="H14" i="1"/>
  <c r="I14" i="1"/>
  <c r="O14" i="1"/>
  <c r="U14" i="1"/>
  <c r="AA14" i="1"/>
  <c r="F10" i="1"/>
  <c r="H10" i="1"/>
  <c r="I10" i="1"/>
  <c r="O10" i="1"/>
  <c r="U10" i="1"/>
  <c r="AA10" i="1"/>
  <c r="F5" i="1"/>
  <c r="H5" i="1"/>
  <c r="I5" i="1"/>
  <c r="O5" i="1"/>
  <c r="U5" i="1"/>
  <c r="AA5" i="1"/>
  <c r="F6" i="1"/>
  <c r="H6" i="1"/>
  <c r="I6" i="1"/>
  <c r="O6" i="1"/>
  <c r="U6" i="1"/>
  <c r="AA6" i="1"/>
  <c r="F45" i="1"/>
  <c r="H45" i="1"/>
  <c r="I45" i="1"/>
  <c r="O45" i="1"/>
  <c r="U45" i="1"/>
  <c r="AA45" i="1"/>
  <c r="F39" i="1"/>
  <c r="H39" i="1"/>
  <c r="I39" i="1"/>
  <c r="O39" i="1"/>
  <c r="U39" i="1"/>
  <c r="AA39" i="1"/>
  <c r="F36" i="1"/>
  <c r="H36" i="1"/>
  <c r="I36" i="1"/>
  <c r="U36" i="1"/>
  <c r="AA36" i="1"/>
  <c r="F43" i="1"/>
  <c r="H43" i="1"/>
  <c r="I43" i="1"/>
  <c r="O43" i="1"/>
  <c r="U43" i="1"/>
  <c r="AA43" i="1"/>
  <c r="F46" i="1"/>
  <c r="H46" i="1"/>
  <c r="I46" i="1"/>
  <c r="O46" i="1"/>
  <c r="U46" i="1"/>
  <c r="AA46" i="1"/>
  <c r="F50" i="1"/>
  <c r="H50" i="1"/>
  <c r="I50" i="1"/>
  <c r="O50" i="1"/>
  <c r="U50" i="1"/>
  <c r="AA50" i="1"/>
  <c r="F52" i="1"/>
  <c r="H52" i="1"/>
  <c r="I52" i="1"/>
  <c r="O52" i="1"/>
  <c r="U52" i="1"/>
  <c r="AA52" i="1"/>
  <c r="F40" i="1"/>
  <c r="H40" i="1"/>
  <c r="I40" i="1"/>
  <c r="O40" i="1"/>
  <c r="U40" i="1"/>
  <c r="AA40" i="1"/>
  <c r="F54" i="1"/>
  <c r="H54" i="1"/>
  <c r="I54" i="1"/>
  <c r="O54" i="1"/>
  <c r="U54" i="1"/>
  <c r="AA54" i="1"/>
  <c r="F35" i="1"/>
  <c r="H35" i="1"/>
  <c r="I35" i="1"/>
  <c r="O35" i="1"/>
  <c r="U35" i="1"/>
  <c r="AA35" i="1"/>
  <c r="F41" i="1"/>
  <c r="H41" i="1"/>
  <c r="I41" i="1"/>
  <c r="O41" i="1"/>
  <c r="U41" i="1"/>
  <c r="AA41" i="1"/>
  <c r="F19" i="1"/>
  <c r="H19" i="1"/>
  <c r="I19" i="1"/>
  <c r="U19" i="1"/>
  <c r="AA19" i="1"/>
  <c r="F28" i="1"/>
  <c r="H28" i="1"/>
  <c r="I28" i="1"/>
  <c r="O28" i="1"/>
  <c r="U28" i="1"/>
  <c r="AA28" i="1"/>
  <c r="F27" i="1"/>
  <c r="H27" i="1"/>
  <c r="I27" i="1"/>
  <c r="O27" i="1"/>
  <c r="U27" i="1"/>
  <c r="AA27" i="1"/>
  <c r="F25" i="1"/>
  <c r="H25" i="1"/>
  <c r="I25" i="1"/>
  <c r="O25" i="1"/>
  <c r="U25" i="1"/>
  <c r="AA25" i="1"/>
  <c r="F30" i="1"/>
  <c r="H30" i="1"/>
  <c r="I30" i="1"/>
  <c r="O30" i="1"/>
  <c r="U30" i="1"/>
  <c r="AA30" i="1"/>
  <c r="F12" i="1"/>
  <c r="H12" i="1"/>
  <c r="I12" i="1"/>
  <c r="O12" i="1"/>
  <c r="U12" i="1"/>
  <c r="AA12" i="1"/>
  <c r="F34" i="1"/>
  <c r="H34" i="1"/>
  <c r="I34" i="1"/>
  <c r="O34" i="1"/>
  <c r="U34" i="1"/>
  <c r="AA34" i="1"/>
  <c r="F7" i="1"/>
  <c r="H7" i="1"/>
  <c r="I7" i="1"/>
  <c r="O7" i="1"/>
  <c r="U7" i="1"/>
  <c r="AA7" i="1"/>
  <c r="F8" i="1"/>
  <c r="H8" i="1"/>
  <c r="I8" i="1"/>
  <c r="O8" i="1"/>
  <c r="U8" i="1"/>
  <c r="AA8" i="1"/>
  <c r="F9" i="1"/>
  <c r="H9" i="1"/>
  <c r="I9" i="1"/>
  <c r="O9" i="1"/>
  <c r="U9" i="1"/>
  <c r="AA9" i="1"/>
  <c r="F13" i="1"/>
  <c r="H13" i="1"/>
  <c r="I13" i="1"/>
  <c r="O13" i="1"/>
  <c r="U13" i="1"/>
  <c r="AA13" i="1"/>
  <c r="F15" i="1"/>
  <c r="H15" i="1"/>
  <c r="I15" i="1"/>
  <c r="O15" i="1"/>
  <c r="U15" i="1"/>
  <c r="AA15" i="1"/>
  <c r="F17" i="1"/>
  <c r="H17" i="1"/>
  <c r="I17" i="1"/>
  <c r="U17" i="1"/>
  <c r="AA17" i="1"/>
  <c r="F38" i="1"/>
  <c r="H38" i="1"/>
  <c r="I38" i="1"/>
  <c r="O38" i="1"/>
  <c r="U38" i="1"/>
  <c r="AA38" i="1"/>
  <c r="F49" i="1"/>
  <c r="H49" i="1"/>
  <c r="I49" i="1"/>
  <c r="O49" i="1"/>
  <c r="U49" i="1"/>
  <c r="AA49" i="1"/>
  <c r="F48" i="1"/>
  <c r="H48" i="1"/>
  <c r="I48" i="1"/>
  <c r="O48" i="1"/>
  <c r="U48" i="1"/>
  <c r="AA48" i="1"/>
  <c r="F31" i="1"/>
  <c r="H31" i="1"/>
  <c r="I31" i="1"/>
  <c r="O31" i="1"/>
  <c r="U31" i="1"/>
  <c r="AA31" i="1"/>
  <c r="F21" i="1"/>
  <c r="H21" i="1"/>
  <c r="I21" i="1"/>
  <c r="O21" i="1"/>
  <c r="U21" i="1"/>
  <c r="AA21" i="1"/>
  <c r="F22" i="1"/>
  <c r="H22" i="1"/>
  <c r="I22" i="1"/>
  <c r="O22" i="1"/>
  <c r="U22" i="1"/>
  <c r="AA22" i="1"/>
  <c r="F20" i="1"/>
  <c r="H20" i="1"/>
  <c r="I20" i="1"/>
  <c r="O20" i="1"/>
  <c r="U20" i="1"/>
  <c r="AA20" i="1"/>
  <c r="F11" i="1"/>
  <c r="H11" i="1"/>
  <c r="I11" i="1"/>
  <c r="O11" i="1"/>
  <c r="U11" i="1"/>
  <c r="AA11" i="1"/>
  <c r="F51" i="1"/>
  <c r="H51" i="1"/>
  <c r="I51" i="1"/>
  <c r="O51" i="1"/>
  <c r="U51" i="1"/>
  <c r="AA51" i="1"/>
  <c r="F44" i="1"/>
  <c r="H44" i="1"/>
  <c r="I44" i="1"/>
  <c r="O44" i="1"/>
  <c r="U44" i="1"/>
  <c r="AA44" i="1"/>
  <c r="F3" i="1"/>
  <c r="H3" i="1"/>
  <c r="I3" i="1"/>
  <c r="O3" i="1"/>
  <c r="U3" i="1"/>
  <c r="AA3" i="1"/>
</calcChain>
</file>

<file path=xl/sharedStrings.xml><?xml version="1.0" encoding="utf-8"?>
<sst xmlns="http://schemas.openxmlformats.org/spreadsheetml/2006/main" count="96" uniqueCount="34">
  <si>
    <t>Casi</t>
  </si>
  <si>
    <t>Sesso</t>
  </si>
  <si>
    <t>Età</t>
  </si>
  <si>
    <t>Altezza soggetto</t>
  </si>
  <si>
    <t>Peso</t>
  </si>
  <si>
    <t>BMI</t>
  </si>
  <si>
    <t>Altezza di precipitazione (m)</t>
  </si>
  <si>
    <t>mgh</t>
  </si>
  <si>
    <t>TESTA</t>
  </si>
  <si>
    <t xml:space="preserve">Neurocranio </t>
  </si>
  <si>
    <t xml:space="preserve">Splancnocranio </t>
  </si>
  <si>
    <t xml:space="preserve">Telencefalo </t>
  </si>
  <si>
    <t xml:space="preserve">Cervelletto </t>
  </si>
  <si>
    <t xml:space="preserve">Tronco Encefalico </t>
  </si>
  <si>
    <t>TORACE</t>
  </si>
  <si>
    <t xml:space="preserve">Polmoni </t>
  </si>
  <si>
    <t xml:space="preserve">Trachea/bronchi </t>
  </si>
  <si>
    <t xml:space="preserve">Cuore </t>
  </si>
  <si>
    <t xml:space="preserve">Aorta T </t>
  </si>
  <si>
    <t xml:space="preserve">Diaframma </t>
  </si>
  <si>
    <t>ADDOME</t>
  </si>
  <si>
    <t xml:space="preserve">Fegato </t>
  </si>
  <si>
    <t xml:space="preserve">Milza </t>
  </si>
  <si>
    <t xml:space="preserve">Aorta Add </t>
  </si>
  <si>
    <t xml:space="preserve">Reni </t>
  </si>
  <si>
    <t xml:space="preserve">Mesentere </t>
  </si>
  <si>
    <t>SCHELETRO</t>
  </si>
  <si>
    <t xml:space="preserve">Rachide Cervicale </t>
  </si>
  <si>
    <t xml:space="preserve">Rachide Toracico </t>
  </si>
  <si>
    <t xml:space="preserve">Rachide Lombare </t>
  </si>
  <si>
    <t xml:space="preserve">Bacino </t>
  </si>
  <si>
    <t xml:space="preserve">Complesso S-C-C 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</si>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</sst>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rgb="FF000000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FFFF"/>
      </right>
      <top style="thin">
        <color rgb="FFFFFFFF"/>
      </top>
      <bottom style="thin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0" fillId="2" borderId="0" xfId="0" applyFill="1"/>
    <xf numFmtId="0" fontId="1" fillId="3" borderId="0" xfId="0" applyFont="1" applyFill="1"/>
    <xf numFmtId="0" fontId="1" fillId="3" borderId="2" xfId="0" applyFont="1" applyFill="1" applyBorder="1"/>
    <xf numFmtId="0" fontId="0" fillId="0" borderId="0" xfId="0" quotePrefix="1"/>
    <xf numFmtId="0" fontId="1" fillId="0" borderId="3" xfId="0" applyFont="1" applyBorder="1"/>
    <xf numFmtId="0" fontId="4" fillId="4" borderId="0" xfId="0" applyFont="1" applyFill="1"/>
    <xf numFmtId="0" fontId="4" fillId="0" borderId="0" xfId="0" applyFont="1"/>
    <xf numFmtId="0" fontId="1" fillId="3" borderId="3" xfId="0" applyFont="1" applyFill="1" applyBorder="1"/>
    <xf numFmtId="0" fontId="5" fillId="6" borderId="0" xfId="0" applyFont="1" applyFill="1"/>
    <xf numFmtId="0" fontId="5" fillId="4" borderId="0" xfId="0" applyFont="1" applyFill="1"/>
    <xf numFmtId="0" fontId="5" fillId="6" borderId="2" xfId="0" applyFont="1" applyFill="1" applyBorder="1"/>
    <xf numFmtId="0" fontId="1" fillId="3" borderId="4" xfId="0" applyFont="1" applyFill="1" applyBorder="1"/>
    <xf numFmtId="0" fontId="5" fillId="4" borderId="2" xfId="0" applyFont="1" applyFill="1" applyBorder="1"/>
    <xf numFmtId="0" fontId="0" fillId="2" borderId="3" xfId="0" applyFill="1" applyBorder="1"/>
    <xf numFmtId="0" fontId="6" fillId="5" borderId="0" xfId="0" applyFont="1" applyFill="1"/>
    <xf numFmtId="0" fontId="0" fillId="0" borderId="3" xfId="0" applyBorder="1"/>
    <xf numFmtId="0" fontId="6" fillId="4" borderId="0" xfId="0" applyFont="1" applyFill="1"/>
    <xf numFmtId="0" fontId="6" fillId="0" borderId="0" xfId="0" applyFont="1"/>
    <xf numFmtId="0" fontId="1" fillId="0" borderId="0" xfId="0" applyNumberFormat="1" applyFont="1" applyFill="1" applyBorder="1" applyAlignment="1"/>
    <xf numFmtId="0" fontId="1" fillId="3" borderId="0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2" borderId="0" xfId="0" applyFill="1" applyBorder="1"/>
    <xf numFmtId="0" fontId="0" fillId="0" borderId="0" xfId="0" applyFill="1" applyBorder="1"/>
  </cellXfs>
  <cellStyles count="1">
    <cellStyle name="Normale" xfId="0" builtinId="0"/>
  </cellStyles>
  <dxfs count="3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rgb="FFAAAAAA"/>
        </left>
        <right style="thin">
          <color rgb="FFAAAAAA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4" displayName="Tabella4" ref="A1:AF65" totalsRowShown="0" headerRowDxfId="32">
  <autoFilter ref="A1:AF65" xr:uid="{00000000-0009-0000-0100-000001000000}">
    <filterColumn colId="5">
      <filters>
        <filter val="#DIV/0!"/>
        <filter val="12,68331352"/>
        <filter val="12,79686853"/>
        <filter val="13,33333333"/>
        <filter val="13,51351351"/>
        <filter val="14,768431"/>
        <filter val="16,32653061"/>
        <filter val="18,07372176"/>
        <filter val="18,33910035"/>
        <filter val="18,38831801"/>
        <filter val="18,42403628"/>
        <filter val="18,51080568"/>
        <filter val="18,92915089"/>
        <filter val="18,96192742"/>
        <filter val="19,00390835"/>
        <filter val="19,03628792"/>
        <filter val="19,03976478"/>
        <filter val="19,06336088"/>
        <filter val="19,08238925"/>
        <filter val="19,140625"/>
        <filter val="19,14672216"/>
        <filter val="19,21875"/>
        <filter val="19,25261962"/>
        <filter val="19,34585419"/>
        <filter val="19,50922116"/>
        <filter val="19,54086318"/>
        <filter val="19,60931913"/>
        <filter val="19,65903247"/>
        <filter val="19,69351768"/>
        <filter val="19,72103697"/>
        <filter val="19,82072971"/>
        <filter val="19,83516296"/>
        <filter val="19,84180638"/>
        <filter val="19,8791026"/>
        <filter val="19,97621879"/>
        <filter val="20,06920415"/>
        <filter val="20,1"/>
        <filter val="20,16308978"/>
        <filter val="20,18717057"/>
        <filter val="20,1953125"/>
        <filter val="20,2"/>
        <filter val="20,22702572"/>
        <filter val="20,3"/>
        <filter val="20,3125"/>
        <filter val="20,47902494"/>
        <filter val="20,57613169"/>
        <filter val="20,6488605"/>
        <filter val="20,65233958"/>
        <filter val="20,7"/>
        <filter val="20,70081674"/>
        <filter val="20,71111111"/>
        <filter val="20,81165453"/>
        <filter val="20,9"/>
        <filter val="20,94826588"/>
        <filter val="20,95717116"/>
        <filter val="20,9572742"/>
        <filter val="21,07719523"/>
        <filter val="21,07988166"/>
        <filter val="21,10726644"/>
        <filter val="21,12029385"/>
        <filter val="21,1884318"/>
        <filter val="21,33405347"/>
        <filter val="21,45252248"/>
        <filter val="21,47800208"/>
        <filter val="21,50446956"/>
        <filter val="21,51385851"/>
        <filter val="21,60937151"/>
        <filter val="21,65510814"/>
        <filter val="21,69550173"/>
        <filter val="21,7578125"/>
        <filter val="21,76852353"/>
        <filter val="21,8299522"/>
        <filter val="21,87242282"/>
        <filter val="21,90758246"/>
        <filter val="21,98989237"/>
        <filter val="21,9921875"/>
        <filter val="22,03125"/>
        <filter val="22,07529844"/>
        <filter val="22,20633069"/>
        <filter val="22,21165279"/>
        <filter val="22,24396853"/>
        <filter val="22,4"/>
        <filter val="22,46003435"/>
        <filter val="22,49134948"/>
        <filter val="22,578125"/>
        <filter val="22,5981405"/>
        <filter val="22,60026298"/>
        <filter val="22,61357491"/>
        <filter val="22,66270867"/>
        <filter val="22,67573696"/>
        <filter val="22,72427005"/>
        <filter val="22,75366526"/>
        <filter val="22,76146754"/>
        <filter val="22,77318641"/>
        <filter val="22,78390886"/>
        <filter val="22,8125"/>
        <filter val="22,89307408"/>
        <filter val="22,9"/>
        <filter val="22,91303307"/>
        <filter val="22,95908766"/>
        <filter val="23,08893516"/>
        <filter val="23,16523997"/>
        <filter val="23,20047591"/>
        <filter val="23,22543185"/>
        <filter val="23,33546614"/>
        <filter val="23,36674315"/>
        <filter val="23,38435374"/>
        <filter val="23,38719859"/>
        <filter val="23,39582381"/>
        <filter val="23,4375"/>
        <filter val="23,5"/>
        <filter val="23,5223362"/>
        <filter val="23,52941176"/>
        <filter val="23,57656862"/>
        <filter val="23,62565245"/>
        <filter val="23,63362627"/>
        <filter val="23,65491651"/>
        <filter val="23,671875"/>
        <filter val="23,69430241"/>
        <filter val="23,73995617"/>
        <filter val="23,7890625"/>
        <filter val="23,80622837"/>
        <filter val="23,828125"/>
        <filter val="23,88030123"/>
        <filter val="23,88844098"/>
        <filter val="23,95122659"/>
        <filter val="23,95669752"/>
        <filter val="23,98751633"/>
        <filter val="24,00738689"/>
        <filter val="24,04359092"/>
        <filter val="24,08822312"/>
        <filter val="24,09297052"/>
        <filter val="24,12879237"/>
        <filter val="24,22145329"/>
        <filter val="24,24391847"/>
        <filter val="24,27143697"/>
        <filter val="24,30461788"/>
        <filter val="24,36807479"/>
        <filter val="24,53125"/>
        <filter val="24,5603263"/>
        <filter val="24,56747405"/>
        <filter val="24,609375"/>
        <filter val="24,6876859"/>
        <filter val="24,69040546"/>
        <filter val="24,6904287"/>
        <filter val="24,7"/>
        <filter val="24,88888889"/>
        <filter val="24,93333333"/>
        <filter val="24,97704316"/>
        <filter val="24,98899702"/>
        <filter val="24,99684383"/>
        <filter val="24,99890356"/>
        <filter val="25,0"/>
        <filter val="25,01560874"/>
        <filter val="25,06574622"/>
        <filter val="25,09885536"/>
        <filter val="25,1"/>
        <filter val="25,17433446"/>
        <filter val="25,1825311"/>
        <filter val="25,20920136"/>
        <filter val="25,23634033"/>
        <filter val="25,29937595"/>
        <filter val="25,30693205"/>
        <filter val="25,35338593"/>
        <filter val="25,39021852"/>
        <filter val="25,390625"/>
        <filter val="25,40494991"/>
        <filter val="25,46401086"/>
        <filter val="25,5588462"/>
        <filter val="25,55932916"/>
        <filter val="25,65676944"/>
        <filter val="25,70665061"/>
        <filter val="25,76298058"/>
        <filter val="25,83447645"/>
        <filter val="25,89461726"/>
        <filter val="25,90945695"/>
        <filter val="25,91695502"/>
        <filter val="25,95155709"/>
        <filter val="25,96952909"/>
        <filter val="25,97600806"/>
        <filter val="26,0244898"/>
        <filter val="26,10348166"/>
        <filter val="26,21630506"/>
        <filter val="26,2226847"/>
        <filter val="26,26494385"/>
        <filter val="26,36054422"/>
        <filter val="26,38570221"/>
        <filter val="26,40138408"/>
        <filter val="26,42356982"/>
        <filter val="26,48163265"/>
        <filter val="26,55845146"/>
        <filter val="26,58122701"/>
        <filter val="26,6"/>
        <filter val="26,66310268"/>
        <filter val="26,7"/>
        <filter val="26,78571429"/>
        <filter val="26,79675231"/>
        <filter val="26,816609"/>
        <filter val="26,86873566"/>
        <filter val="26,8744961"/>
        <filter val="26,93989594"/>
        <filter val="26,97181525"/>
        <filter val="26,98076663"/>
        <filter val="27,05112961"/>
        <filter val="27,05515088"/>
        <filter val="27,15021799"/>
        <filter val="27,26452604"/>
        <filter val="27,30996814"/>
        <filter val="27,41445369"/>
        <filter val="27,43484225"/>
        <filter val="27,47562949"/>
        <filter val="27,5"/>
        <filter val="27,61263047"/>
        <filter val="27,66381874"/>
        <filter val="27,82931354"/>
        <filter val="28,62121928"/>
        <filter val="28,7176785"/>
        <filter val="29,03114187"/>
        <filter val="29,06666667"/>
        <filter val="29,16869227"/>
        <filter val="29,39622143"/>
        <filter val="29,4022733"/>
        <filter val="29,41743827"/>
        <filter val="29,43279762"/>
        <filter val="29,4411415"/>
        <filter val="29,46566358"/>
        <filter val="29,51836735"/>
        <filter val="29,61728909"/>
        <filter val="29,76190476"/>
        <filter val="29,80228928"/>
        <filter val="29,83276644"/>
        <filter val="29,85750513"/>
        <filter val="29,9027435"/>
        <filter val="29,93592661"/>
        <filter val="29,9382716"/>
        <filter val="30,07264105"/>
        <filter val="30,15780959"/>
        <filter val="30,32044348"/>
        <filter val="30,62925093"/>
        <filter val="30,73941662"/>
        <filter val="30,7598702"/>
        <filter val="30,82482993"/>
        <filter val="30,84627667"/>
        <filter val="31,02040816"/>
        <filter val="31,08940598"/>
        <filter val="31,27529194"/>
        <filter val="31,36830719"/>
        <filter val="31,37798917"/>
        <filter val="31,39717425"/>
        <filter val="31,4"/>
        <filter val="31,47386069"/>
        <filter val="31,63872363"/>
        <filter val="31,90311419"/>
        <filter val="31,93771626"/>
        <filter val="31,98179083"/>
        <filter val="32"/>
        <filter val="32,20372572"/>
        <filter val="32,6880935"/>
        <filter val="32,72716414"/>
        <filter val="32,94117647"/>
        <filter val="33,12601406"/>
        <filter val="33,42431075"/>
        <filter val="33,43673469"/>
        <filter val="33,55551497"/>
        <filter val="33,64067744"/>
        <filter val="33,76009755"/>
        <filter val="34,10336012"/>
        <filter val="34,1877551"/>
        <filter val="34,36791383"/>
        <filter val="34,4140625"/>
        <filter val="34,58896982"/>
        <filter val="35,2928819"/>
        <filter val="35,49952688"/>
        <filter val="35,57941388"/>
        <filter val="35,81338883"/>
        <filter val="35,82909397"/>
        <filter val="36,61153895"/>
        <filter val="36,62570888"/>
        <filter val="37,98388162"/>
        <filter val="39,68888889"/>
        <filter val="41,06949703"/>
        <filter val="41,9520241"/>
        <filter val="54,39604954"/>
      </filters>
    </filterColumn>
  </autoFilter>
  <sortState xmlns:xlrd2="http://schemas.microsoft.com/office/spreadsheetml/2017/richdata2" ref="A2:AF57">
    <sortCondition ref="A1:A57"/>
  </sortState>
  <tableColumns count="32">
    <tableColumn id="1" xr3:uid="{00000000-0010-0000-0000-000001000000}" name="Casi" dataDxfId="31"/>
    <tableColumn id="2" xr3:uid="{00000000-0010-0000-0000-000002000000}" name="Sesso" dataDxfId="30"/>
    <tableColumn id="3" xr3:uid="{00000000-0010-0000-0000-000003000000}" name="Età" dataDxfId="29"/>
    <tableColumn id="4" xr3:uid="{00000000-0010-0000-0000-000004000000}" name="Altezza soggetto" dataDxfId="28"/>
    <tableColumn id="5" xr3:uid="{00000000-0010-0000-0000-000005000000}" name="Peso" dataDxfId="27"/>
    <tableColumn id="6" xr3:uid="{00000000-0010-0000-0000-000006000000}" name="BMI" dataDxfId="26">
      <calculatedColumnFormula>E2/(D2/100*D2/100)</calculatedColumnFormula>
    </tableColumn>
    <tableColumn id="7" xr3:uid="{00000000-0010-0000-0000-000007000000}" name="Altezza di precipitazione (m)" dataDxfId="25"/>
    <tableColumn id="8" xr3:uid="{00000000-0010-0000-0000-000008000000}" name="mgh" dataDxfId="24">
      <calculatedColumnFormula>E2*9.8*G2</calculatedColumnFormula>
    </tableColumn>
    <tableColumn id="9" xr3:uid="{00000000-0010-0000-0000-000009000000}" name="TESTA" dataDxfId="23">
      <calculatedColumnFormula>SUM(Tabella4[[#This Row],[Neurocranio ]:[Tronco Encefalico ]])</calculatedColumnFormula>
    </tableColumn>
    <tableColumn id="10" xr3:uid="{00000000-0010-0000-0000-00000A000000}" name="Neurocranio " dataDxfId="22"/>
    <tableColumn id="15" xr3:uid="{00000000-0010-0000-0000-00000F000000}" name="Splancnocranio " dataDxfId="21"/>
    <tableColumn id="20" xr3:uid="{00000000-0010-0000-0000-000014000000}" name="Telencefalo " dataDxfId="20"/>
    <tableColumn id="25" xr3:uid="{00000000-0010-0000-0000-000019000000}" name="Cervelletto " dataDxfId="19"/>
    <tableColumn id="34" xr3:uid="{00000000-0010-0000-0000-000022000000}" name="Tronco Encefalico " dataDxfId="18"/>
    <tableColumn id="35" xr3:uid="{00000000-0010-0000-0000-000023000000}" name="TORACE" dataDxfId="17">
      <calculatedColumnFormula>SUM(Tabella4[[#This Row],[Polmoni ]:[Diaframma ]])</calculatedColumnFormula>
    </tableColumn>
    <tableColumn id="40" xr3:uid="{00000000-0010-0000-0000-000028000000}" name="Polmoni " dataDxfId="16"/>
    <tableColumn id="45" xr3:uid="{00000000-0010-0000-0000-00002D000000}" name="Trachea/bronchi " dataDxfId="15"/>
    <tableColumn id="50" xr3:uid="{00000000-0010-0000-0000-000032000000}" name="Cuore " dataDxfId="14"/>
    <tableColumn id="55" xr3:uid="{00000000-0010-0000-0000-000037000000}" name="Aorta T " dataDxfId="13"/>
    <tableColumn id="60" xr3:uid="{00000000-0010-0000-0000-00003C000000}" name="Diaframma " dataDxfId="12"/>
    <tableColumn id="61" xr3:uid="{00000000-0010-0000-0000-00003D000000}" name="ADDOME" dataDxfId="11">
      <calculatedColumnFormula>SUM(Tabella4[[#This Row],[Fegato ]:[Mesentere ]])</calculatedColumnFormula>
    </tableColumn>
    <tableColumn id="66" xr3:uid="{00000000-0010-0000-0000-000042000000}" name="Fegato " dataDxfId="10"/>
    <tableColumn id="71" xr3:uid="{00000000-0010-0000-0000-000047000000}" name="Milza " dataDxfId="9"/>
    <tableColumn id="76" xr3:uid="{00000000-0010-0000-0000-00004C000000}" name="Aorta Add " dataDxfId="8"/>
    <tableColumn id="81" xr3:uid="{00000000-0010-0000-0000-000051000000}" name="Reni " dataDxfId="7"/>
    <tableColumn id="86" xr3:uid="{00000000-0010-0000-0000-000056000000}" name="Mesentere " dataDxfId="6"/>
    <tableColumn id="87" xr3:uid="{00000000-0010-0000-0000-000057000000}" name="SCHELETRO" dataDxfId="5">
      <calculatedColumnFormula>SUM(Tabella4[[#This Row],[Rachide Cervicale ]:[Complesso S-C-C ]])</calculatedColumnFormula>
    </tableColumn>
    <tableColumn id="92" xr3:uid="{00000000-0010-0000-0000-00005C000000}" name="Rachide Cervicale " dataDxfId="4"/>
    <tableColumn id="97" xr3:uid="{00000000-0010-0000-0000-000061000000}" name="Rachide Toracico " dataDxfId="3"/>
    <tableColumn id="102" xr3:uid="{00000000-0010-0000-0000-000066000000}" name="Rachide Lombare " dataDxfId="2"/>
    <tableColumn id="107" xr3:uid="{00000000-0010-0000-0000-00006B000000}" name="Bacino " dataDxfId="1"/>
    <tableColumn id="112" xr3:uid="{00000000-0010-0000-0000-000070000000}" name="Complesso S-C-C " dataDxfId="0"/>
  </tableColumns>
  <tableStyleInfo name="TableStyleLight19" showFirstColumn="1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topLeftCell="A15" zoomScaleNormal="100" zoomScalePageLayoutView="75" workbookViewId="0">
      <selection activeCell="F24" sqref="F24"/>
    </sheetView>
  </sheetViews>
  <sheetFormatPr defaultColWidth="10.875" defaultRowHeight="15.95"/>
  <cols>
    <col min="1" max="1" width="7.375" customWidth="1"/>
    <col min="2" max="2" width="8.375" customWidth="1"/>
    <col min="3" max="3" width="7.125" customWidth="1"/>
    <col min="4" max="4" width="16.125" customWidth="1"/>
    <col min="7" max="7" width="24.875" customWidth="1"/>
    <col min="10" max="10" width="14.5" customWidth="1"/>
    <col min="11" max="11" width="16.5" customWidth="1"/>
    <col min="12" max="12" width="13.625" customWidth="1"/>
    <col min="13" max="13" width="13.375" customWidth="1"/>
    <col min="14" max="14" width="18.375" customWidth="1"/>
    <col min="16" max="16" width="11.375" customWidth="1"/>
    <col min="17" max="17" width="17.5" customWidth="1"/>
    <col min="20" max="20" width="13.5" customWidth="1"/>
    <col min="24" max="24" width="12.625" customWidth="1"/>
    <col min="26" max="26" width="13.375" customWidth="1"/>
    <col min="27" max="27" width="12.375" customWidth="1"/>
    <col min="28" max="28" width="18.125" customWidth="1"/>
    <col min="29" max="29" width="17.875" customWidth="1"/>
    <col min="30" max="30" width="18" customWidth="1"/>
    <col min="32" max="32" width="18.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6" t="s">
        <v>31</v>
      </c>
    </row>
    <row r="2" spans="1:32" ht="15.75">
      <c r="A2" s="11">
        <v>99337</v>
      </c>
      <c r="B2" s="14" t="s">
        <v>32</v>
      </c>
      <c r="C2" s="14">
        <v>38</v>
      </c>
      <c r="D2" s="14">
        <v>178</v>
      </c>
      <c r="E2" s="14">
        <v>62.8</v>
      </c>
      <c r="F2" s="14">
        <f>E2/(D2/100*D2/100)</f>
        <v>19.820729705845221</v>
      </c>
      <c r="G2" s="14">
        <v>33</v>
      </c>
      <c r="H2" s="14">
        <f>E2*9.8*G2</f>
        <v>20309.52</v>
      </c>
      <c r="I2" s="20">
        <f>SUM(Tabella4[[#This Row],[Neurocranio ]:[Tronco Encefalico ]])</f>
        <v>4</v>
      </c>
      <c r="J2" s="22">
        <v>2</v>
      </c>
      <c r="K2" s="22">
        <v>2</v>
      </c>
      <c r="L2" s="22">
        <v>0</v>
      </c>
      <c r="M2" s="22">
        <v>0</v>
      </c>
      <c r="N2" s="22">
        <v>0</v>
      </c>
      <c r="O2" s="20">
        <f>SUM(Tabella4[[#This Row],[Polmoni ]:[Diaframma ]])</f>
        <v>5</v>
      </c>
      <c r="P2" s="22">
        <v>2</v>
      </c>
      <c r="Q2" s="22">
        <v>0</v>
      </c>
      <c r="R2" s="22">
        <v>3</v>
      </c>
      <c r="S2" s="22">
        <v>0</v>
      </c>
      <c r="T2" s="22">
        <v>0</v>
      </c>
      <c r="U2" s="20">
        <f>SUM(Tabella4[[#This Row],[Fegato ]:[Mesentere ]])</f>
        <v>6</v>
      </c>
      <c r="V2" s="22">
        <v>4</v>
      </c>
      <c r="W2" s="22">
        <v>2</v>
      </c>
      <c r="X2" s="22">
        <v>0</v>
      </c>
      <c r="Y2" s="22">
        <v>0</v>
      </c>
      <c r="Z2" s="22">
        <v>0</v>
      </c>
      <c r="AA2" s="20">
        <f>SUM(Tabella4[[#This Row],[Rachide Cervicale ]:[Complesso S-C-C ]])</f>
        <v>10</v>
      </c>
      <c r="AB2" s="22">
        <v>3</v>
      </c>
      <c r="AC2" s="22">
        <v>0</v>
      </c>
      <c r="AD2" s="22">
        <v>0</v>
      </c>
      <c r="AE2" s="22">
        <v>3</v>
      </c>
      <c r="AF2" s="22">
        <v>4</v>
      </c>
    </row>
    <row r="3" spans="1:32" ht="15.75">
      <c r="A3" s="11">
        <v>99459</v>
      </c>
      <c r="B3" s="14" t="s">
        <v>33</v>
      </c>
      <c r="C3" s="14">
        <v>26</v>
      </c>
      <c r="D3" s="14">
        <v>176</v>
      </c>
      <c r="E3" s="14">
        <v>88.1</v>
      </c>
      <c r="F3" s="18">
        <f>E3/(D3/100*D3/100)</f>
        <v>28.441373966942148</v>
      </c>
      <c r="G3" s="14">
        <v>12</v>
      </c>
      <c r="H3" s="14">
        <f>E3*9.8*G3</f>
        <v>10360.56</v>
      </c>
      <c r="I3" s="20">
        <f>SUM(Tabella4[[#This Row],[Neurocranio ]:[Tronco Encefalico ]])</f>
        <v>1</v>
      </c>
      <c r="J3" s="22">
        <v>0</v>
      </c>
      <c r="K3" s="22">
        <v>1</v>
      </c>
      <c r="L3" s="22">
        <v>0</v>
      </c>
      <c r="M3" s="22">
        <v>0</v>
      </c>
      <c r="N3" s="22">
        <v>0</v>
      </c>
      <c r="O3" s="20">
        <f>SUM(Tabella4[[#This Row],[Polmoni ]:[Diaframma ]])</f>
        <v>4</v>
      </c>
      <c r="P3" s="22">
        <v>2</v>
      </c>
      <c r="Q3" s="22">
        <v>0</v>
      </c>
      <c r="R3" s="22">
        <v>2</v>
      </c>
      <c r="S3" s="22">
        <v>0</v>
      </c>
      <c r="T3" s="22">
        <v>0</v>
      </c>
      <c r="U3" s="20">
        <f>SUM(Tabella4[[#This Row],[Fegato ]:[Mesentere ]])</f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0">
        <f>SUM(Tabella4[[#This Row],[Rachide Cervicale ]:[Complesso S-C-C ]])</f>
        <v>6</v>
      </c>
      <c r="AB3" s="22">
        <v>1</v>
      </c>
      <c r="AC3" s="22">
        <v>0</v>
      </c>
      <c r="AD3" s="22">
        <v>3</v>
      </c>
      <c r="AE3" s="22">
        <v>1</v>
      </c>
      <c r="AF3" s="22">
        <v>1</v>
      </c>
    </row>
    <row r="4" spans="1:32" ht="15.75">
      <c r="A4" s="11">
        <v>99524</v>
      </c>
      <c r="B4" s="14" t="s">
        <v>32</v>
      </c>
      <c r="C4" s="14">
        <v>35</v>
      </c>
      <c r="D4" s="14">
        <v>157</v>
      </c>
      <c r="E4" s="14">
        <v>43</v>
      </c>
      <c r="F4" s="18">
        <f>E4/(D4/100*D4/100)</f>
        <v>17.444926771877153</v>
      </c>
      <c r="G4" s="14">
        <v>12</v>
      </c>
      <c r="H4" s="14">
        <f>E4*9.8*G4</f>
        <v>5056.8</v>
      </c>
      <c r="I4" s="20">
        <f>SUM(Tabella4[[#This Row],[Neurocranio ]:[Tronco Encefalico ]])</f>
        <v>9</v>
      </c>
      <c r="J4" s="22">
        <v>4</v>
      </c>
      <c r="K4" s="22">
        <v>1</v>
      </c>
      <c r="L4" s="22">
        <v>4</v>
      </c>
      <c r="M4" s="22">
        <v>0</v>
      </c>
      <c r="N4" s="22">
        <v>0</v>
      </c>
      <c r="O4" s="20">
        <f>SUM(Tabella4[[#This Row],[Polmoni ]:[Diaframma ]])</f>
        <v>2</v>
      </c>
      <c r="P4" s="22">
        <v>2</v>
      </c>
      <c r="Q4" s="22">
        <v>0</v>
      </c>
      <c r="R4" s="22">
        <v>0</v>
      </c>
      <c r="S4" s="22">
        <v>0</v>
      </c>
      <c r="T4" s="22">
        <v>0</v>
      </c>
      <c r="U4" s="20">
        <f>SUM(Tabella4[[#This Row],[Fegato ]:[Mesentere ]])</f>
        <v>6</v>
      </c>
      <c r="V4" s="22">
        <v>2</v>
      </c>
      <c r="W4" s="22">
        <v>4</v>
      </c>
      <c r="X4" s="22">
        <v>0</v>
      </c>
      <c r="Y4" s="22">
        <v>0</v>
      </c>
      <c r="Z4" s="22">
        <v>0</v>
      </c>
      <c r="AA4" s="20">
        <f>SUM(Tabella4[[#This Row],[Rachide Cervicale ]:[Complesso S-C-C ]])</f>
        <v>3</v>
      </c>
      <c r="AB4" s="22">
        <v>1</v>
      </c>
      <c r="AC4" s="22">
        <v>0</v>
      </c>
      <c r="AD4" s="22">
        <v>0</v>
      </c>
      <c r="AE4" s="22">
        <v>0</v>
      </c>
      <c r="AF4" s="22">
        <v>2</v>
      </c>
    </row>
    <row r="5" spans="1:32" ht="15.75">
      <c r="A5" s="11">
        <v>99790</v>
      </c>
      <c r="B5" s="14" t="s">
        <v>32</v>
      </c>
      <c r="C5" s="14">
        <v>48</v>
      </c>
      <c r="D5" s="14">
        <v>165</v>
      </c>
      <c r="E5" s="14">
        <v>52.3</v>
      </c>
      <c r="F5" s="18">
        <f>E5/(D5/100*D5/100)</f>
        <v>19.210284664830116</v>
      </c>
      <c r="G5" s="14">
        <v>30</v>
      </c>
      <c r="H5" s="14">
        <f>E5*9.8*G5</f>
        <v>15376.199999999999</v>
      </c>
      <c r="I5" s="20">
        <f>SUM(Tabella4[[#This Row],[Neurocranio ]:[Tronco Encefalico ]])</f>
        <v>17</v>
      </c>
      <c r="J5" s="22">
        <v>4</v>
      </c>
      <c r="K5" s="22">
        <v>1</v>
      </c>
      <c r="L5" s="22">
        <v>4</v>
      </c>
      <c r="M5" s="22">
        <v>4</v>
      </c>
      <c r="N5" s="22">
        <v>4</v>
      </c>
      <c r="O5" s="20">
        <f>SUM(Tabella4[[#This Row],[Polmoni ]:[Diaframma ]])</f>
        <v>10</v>
      </c>
      <c r="P5" s="22">
        <v>4</v>
      </c>
      <c r="Q5" s="22">
        <v>3</v>
      </c>
      <c r="R5" s="22">
        <v>0</v>
      </c>
      <c r="S5" s="22">
        <v>3</v>
      </c>
      <c r="T5" s="22">
        <v>0</v>
      </c>
      <c r="U5" s="20">
        <f>SUM(Tabella4[[#This Row],[Fegato ]:[Mesentere ]])</f>
        <v>8</v>
      </c>
      <c r="V5" s="22">
        <v>4</v>
      </c>
      <c r="W5" s="22">
        <v>1</v>
      </c>
      <c r="X5" s="22">
        <v>0</v>
      </c>
      <c r="Y5" s="22">
        <v>1</v>
      </c>
      <c r="Z5" s="22">
        <v>2</v>
      </c>
      <c r="AA5" s="20">
        <f>SUM(Tabella4[[#This Row],[Rachide Cervicale ]:[Complesso S-C-C ]])</f>
        <v>9</v>
      </c>
      <c r="AB5" s="22">
        <v>0</v>
      </c>
      <c r="AC5" s="22">
        <v>2</v>
      </c>
      <c r="AD5" s="22">
        <v>0</v>
      </c>
      <c r="AE5" s="22">
        <v>3</v>
      </c>
      <c r="AF5" s="22">
        <v>4</v>
      </c>
    </row>
    <row r="6" spans="1:32" ht="15.75">
      <c r="A6" s="11">
        <v>99877</v>
      </c>
      <c r="B6" s="14" t="s">
        <v>33</v>
      </c>
      <c r="C6" s="14">
        <v>68</v>
      </c>
      <c r="D6" s="14">
        <v>176</v>
      </c>
      <c r="E6" s="14">
        <v>84.1</v>
      </c>
      <c r="F6" s="18">
        <f>E6/(D6/100*D6/100)</f>
        <v>27.150051652892561</v>
      </c>
      <c r="G6" s="14">
        <v>12</v>
      </c>
      <c r="H6" s="14">
        <f>E6*9.8*G6</f>
        <v>9890.16</v>
      </c>
      <c r="I6" s="20">
        <f>SUM(Tabella4[[#This Row],[Neurocranio ]:[Tronco Encefalico ]])</f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0">
        <f>SUM(Tabella4[[#This Row],[Polmoni ]:[Diaframma ]])</f>
        <v>8</v>
      </c>
      <c r="P6" s="22">
        <v>3</v>
      </c>
      <c r="Q6" s="22">
        <v>0</v>
      </c>
      <c r="R6" s="22">
        <v>2</v>
      </c>
      <c r="S6" s="22">
        <v>3</v>
      </c>
      <c r="T6" s="22">
        <v>0</v>
      </c>
      <c r="U6" s="20">
        <f>SUM(Tabella4[[#This Row],[Fegato ]:[Mesentere ]])</f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0">
        <f>SUM(Tabella4[[#This Row],[Rachide Cervicale ]:[Complesso S-C-C ]])</f>
        <v>4</v>
      </c>
      <c r="AB6" s="22">
        <v>0</v>
      </c>
      <c r="AC6" s="22">
        <v>0</v>
      </c>
      <c r="AD6" s="22">
        <v>0</v>
      </c>
      <c r="AE6" s="22">
        <v>0</v>
      </c>
      <c r="AF6" s="22">
        <v>4</v>
      </c>
    </row>
    <row r="7" spans="1:32" ht="15.75">
      <c r="A7" s="11">
        <v>100021</v>
      </c>
      <c r="B7" s="14" t="s">
        <v>32</v>
      </c>
      <c r="C7" s="14">
        <v>36</v>
      </c>
      <c r="D7" s="14">
        <v>157</v>
      </c>
      <c r="E7" s="14">
        <v>53</v>
      </c>
      <c r="F7" s="18">
        <f>E7/(D7/100*D7/100)</f>
        <v>21.501886486267189</v>
      </c>
      <c r="G7" s="14">
        <v>15</v>
      </c>
      <c r="H7" s="14">
        <f>E7*9.8*G7</f>
        <v>7791.0000000000018</v>
      </c>
      <c r="I7" s="20">
        <f>SUM(Tabella4[[#This Row],[Neurocranio ]:[Tronco Encefalico ]])</f>
        <v>4</v>
      </c>
      <c r="J7" s="22">
        <v>2</v>
      </c>
      <c r="K7" s="22">
        <v>2</v>
      </c>
      <c r="L7" s="22">
        <v>0</v>
      </c>
      <c r="M7" s="22">
        <v>0</v>
      </c>
      <c r="N7" s="22">
        <v>0</v>
      </c>
      <c r="O7" s="20">
        <f>SUM(Tabella4[[#This Row],[Polmoni ]:[Diaframma ]])</f>
        <v>1</v>
      </c>
      <c r="P7" s="22">
        <v>1</v>
      </c>
      <c r="Q7" s="22">
        <v>0</v>
      </c>
      <c r="R7" s="22">
        <v>0</v>
      </c>
      <c r="S7" s="22">
        <v>0</v>
      </c>
      <c r="T7" s="22">
        <v>0</v>
      </c>
      <c r="U7" s="20">
        <f>SUM(Tabella4[[#This Row],[Fegato ]:[Mesentere ]])</f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0">
        <f>SUM(Tabella4[[#This Row],[Rachide Cervicale ]:[Complesso S-C-C ]])</f>
        <v>1</v>
      </c>
      <c r="AB7" s="22">
        <v>0</v>
      </c>
      <c r="AC7" s="22">
        <v>0</v>
      </c>
      <c r="AD7" s="22">
        <v>0</v>
      </c>
      <c r="AE7" s="22">
        <v>0</v>
      </c>
      <c r="AF7" s="22">
        <v>1</v>
      </c>
    </row>
    <row r="8" spans="1:32" ht="15.75">
      <c r="A8" s="11">
        <v>100041</v>
      </c>
      <c r="B8" s="14" t="s">
        <v>33</v>
      </c>
      <c r="C8" s="14">
        <v>35</v>
      </c>
      <c r="D8" s="14">
        <v>180</v>
      </c>
      <c r="E8" s="14">
        <v>93</v>
      </c>
      <c r="F8" s="18">
        <f>E8/(D8/100*D8/100)</f>
        <v>28.703703703703702</v>
      </c>
      <c r="G8" s="14">
        <v>15</v>
      </c>
      <c r="H8" s="14">
        <f>E8*9.8*G8</f>
        <v>13671.000000000002</v>
      </c>
      <c r="I8" s="20">
        <f>SUM(Tabella4[[#This Row],[Neurocranio ]:[Tronco Encefalico ]])</f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0">
        <f>SUM(Tabella4[[#This Row],[Polmoni ]:[Diaframma ]])</f>
        <v>5</v>
      </c>
      <c r="P8" s="22">
        <v>2</v>
      </c>
      <c r="Q8" s="22">
        <v>0</v>
      </c>
      <c r="R8" s="22">
        <v>0</v>
      </c>
      <c r="S8" s="22">
        <v>3</v>
      </c>
      <c r="T8" s="22">
        <v>0</v>
      </c>
      <c r="U8" s="20">
        <f>SUM(Tabella4[[#This Row],[Fegato ]:[Mesentere ]])</f>
        <v>4</v>
      </c>
      <c r="V8" s="22">
        <v>0</v>
      </c>
      <c r="W8" s="22">
        <v>0</v>
      </c>
      <c r="X8" s="22">
        <v>0</v>
      </c>
      <c r="Y8" s="22">
        <v>2</v>
      </c>
      <c r="Z8" s="22">
        <v>2</v>
      </c>
      <c r="AA8" s="20">
        <f>SUM(Tabella4[[#This Row],[Rachide Cervicale ]:[Complesso S-C-C ]])</f>
        <v>3</v>
      </c>
      <c r="AB8" s="22">
        <v>0</v>
      </c>
      <c r="AC8" s="22">
        <v>0</v>
      </c>
      <c r="AD8" s="22">
        <v>0</v>
      </c>
      <c r="AE8" s="22">
        <v>2</v>
      </c>
      <c r="AF8" s="22">
        <v>1</v>
      </c>
    </row>
    <row r="9" spans="1:32" ht="15.75">
      <c r="A9" s="11">
        <v>100153</v>
      </c>
      <c r="B9" s="14" t="s">
        <v>32</v>
      </c>
      <c r="C9" s="14">
        <v>74</v>
      </c>
      <c r="D9" s="14">
        <v>161</v>
      </c>
      <c r="E9" s="14">
        <v>105</v>
      </c>
      <c r="F9" s="18">
        <f>E9/(D9/100*D9/100)</f>
        <v>40.507696462327836</v>
      </c>
      <c r="G9" s="14">
        <v>6</v>
      </c>
      <c r="H9" s="14">
        <f>E9*9.8*G9</f>
        <v>6174</v>
      </c>
      <c r="I9" s="20">
        <f>SUM(Tabella4[[#This Row],[Neurocranio ]:[Tronco Encefalico ]])</f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0">
        <f>SUM(Tabella4[[#This Row],[Polmoni ]:[Diaframma ]])</f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0">
        <f>SUM(Tabella4[[#This Row],[Fegato ]:[Mesentere ]])</f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0">
        <f>SUM(Tabella4[[#This Row],[Rachide Cervicale ]:[Complesso S-C-C ]])</f>
        <v>3</v>
      </c>
      <c r="AB9" s="22">
        <v>0</v>
      </c>
      <c r="AC9" s="22">
        <v>0</v>
      </c>
      <c r="AD9" s="22">
        <v>0</v>
      </c>
      <c r="AE9" s="22">
        <v>3</v>
      </c>
      <c r="AF9" s="22">
        <v>0</v>
      </c>
    </row>
    <row r="10" spans="1:32" ht="15.75">
      <c r="A10" s="11">
        <v>100155</v>
      </c>
      <c r="B10" s="14" t="s">
        <v>32</v>
      </c>
      <c r="C10" s="14">
        <v>47</v>
      </c>
      <c r="D10" s="14">
        <v>148</v>
      </c>
      <c r="E10" s="14">
        <v>45</v>
      </c>
      <c r="F10" s="18">
        <f>E10/(D10/100*D10/100)</f>
        <v>20.54419284149014</v>
      </c>
      <c r="G10" s="14">
        <v>18</v>
      </c>
      <c r="H10" s="14">
        <f>E10*9.8*G10</f>
        <v>7938.0000000000009</v>
      </c>
      <c r="I10" s="20">
        <f>SUM(Tabella4[[#This Row],[Neurocranio ]:[Tronco Encefalico ]])</f>
        <v>2</v>
      </c>
      <c r="J10" s="22">
        <v>0</v>
      </c>
      <c r="K10" s="22">
        <v>2</v>
      </c>
      <c r="L10" s="22">
        <v>0</v>
      </c>
      <c r="M10" s="22">
        <v>0</v>
      </c>
      <c r="N10" s="22">
        <v>0</v>
      </c>
      <c r="O10" s="20">
        <f>SUM(Tabella4[[#This Row],[Polmoni ]:[Diaframma ]])</f>
        <v>6</v>
      </c>
      <c r="P10" s="22">
        <v>2</v>
      </c>
      <c r="Q10" s="22">
        <v>0</v>
      </c>
      <c r="R10" s="22">
        <v>0</v>
      </c>
      <c r="S10" s="22">
        <v>4</v>
      </c>
      <c r="T10" s="22">
        <v>0</v>
      </c>
      <c r="U10" s="20">
        <f>SUM(Tabella4[[#This Row],[Fegato ]:[Mesentere ]])</f>
        <v>3</v>
      </c>
      <c r="V10" s="22">
        <v>3</v>
      </c>
      <c r="W10" s="22">
        <v>0</v>
      </c>
      <c r="X10" s="22">
        <v>0</v>
      </c>
      <c r="Y10" s="22">
        <v>0</v>
      </c>
      <c r="Z10" s="22">
        <v>0</v>
      </c>
      <c r="AA10" s="20">
        <f>SUM(Tabella4[[#This Row],[Rachide Cervicale ]:[Complesso S-C-C ]])</f>
        <v>7</v>
      </c>
      <c r="AB10" s="22">
        <v>0</v>
      </c>
      <c r="AC10" s="22">
        <v>0</v>
      </c>
      <c r="AD10" s="22">
        <v>0</v>
      </c>
      <c r="AE10" s="22">
        <v>4</v>
      </c>
      <c r="AF10" s="22">
        <v>3</v>
      </c>
    </row>
    <row r="11" spans="1:32" ht="15.75">
      <c r="A11" s="11">
        <v>100229</v>
      </c>
      <c r="B11" s="14" t="s">
        <v>32</v>
      </c>
      <c r="C11" s="14">
        <v>79</v>
      </c>
      <c r="D11" s="14">
        <v>151</v>
      </c>
      <c r="E11" s="14">
        <v>73</v>
      </c>
      <c r="F11" s="18">
        <f>E11/(D11/100*D11/100)</f>
        <v>32.016139642998112</v>
      </c>
      <c r="G11" s="14">
        <v>3</v>
      </c>
      <c r="H11" s="14">
        <f>E11*9.8*G11</f>
        <v>2146.2000000000003</v>
      </c>
      <c r="I11" s="20">
        <f>SUM(Tabella4[[#This Row],[Neurocranio ]:[Tronco Encefalico ]])</f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0">
        <f>SUM(Tabella4[[#This Row],[Polmoni ]:[Diaframma ]])</f>
        <v>6</v>
      </c>
      <c r="P11" s="22">
        <v>2</v>
      </c>
      <c r="Q11" s="22">
        <v>0</v>
      </c>
      <c r="R11" s="22">
        <v>0</v>
      </c>
      <c r="S11" s="22">
        <v>3</v>
      </c>
      <c r="T11" s="22">
        <v>1</v>
      </c>
      <c r="U11" s="20">
        <f>SUM(Tabella4[[#This Row],[Fegato ]:[Mesentere ]])</f>
        <v>3</v>
      </c>
      <c r="V11" s="22">
        <v>3</v>
      </c>
      <c r="W11" s="22">
        <v>0</v>
      </c>
      <c r="X11" s="22">
        <v>0</v>
      </c>
      <c r="Y11" s="22">
        <v>0</v>
      </c>
      <c r="Z11" s="22">
        <v>0</v>
      </c>
      <c r="AA11" s="20">
        <f>SUM(Tabella4[[#This Row],[Rachide Cervicale ]:[Complesso S-C-C ]])</f>
        <v>6</v>
      </c>
      <c r="AB11" s="22">
        <v>0</v>
      </c>
      <c r="AC11" s="22">
        <v>0</v>
      </c>
      <c r="AD11" s="22">
        <v>1</v>
      </c>
      <c r="AE11" s="22">
        <v>2</v>
      </c>
      <c r="AF11" s="22">
        <v>3</v>
      </c>
    </row>
    <row r="12" spans="1:32" ht="15.75">
      <c r="A12" s="11">
        <v>100235</v>
      </c>
      <c r="B12" s="14" t="s">
        <v>33</v>
      </c>
      <c r="C12" s="14">
        <v>40</v>
      </c>
      <c r="D12" s="14">
        <v>176</v>
      </c>
      <c r="E12" s="14">
        <v>112</v>
      </c>
      <c r="F12" s="18">
        <f>E12/(D12/100*D12/100)</f>
        <v>36.15702479338843</v>
      </c>
      <c r="G12" s="14">
        <v>24</v>
      </c>
      <c r="H12" s="14">
        <f>E12*9.8*G12</f>
        <v>26342.400000000001</v>
      </c>
      <c r="I12" s="20">
        <f>SUM(Tabella4[[#This Row],[Neurocranio ]:[Tronco Encefalico ]])</f>
        <v>12</v>
      </c>
      <c r="J12" s="22">
        <v>4</v>
      </c>
      <c r="K12" s="22">
        <v>4</v>
      </c>
      <c r="L12" s="22">
        <v>4</v>
      </c>
      <c r="M12" s="22">
        <v>0</v>
      </c>
      <c r="N12" s="22">
        <v>0</v>
      </c>
      <c r="O12" s="20">
        <f>SUM(Tabella4[[#This Row],[Polmoni ]:[Diaframma ]])</f>
        <v>1</v>
      </c>
      <c r="P12" s="22">
        <v>1</v>
      </c>
      <c r="Q12" s="22">
        <v>0</v>
      </c>
      <c r="R12" s="22">
        <v>0</v>
      </c>
      <c r="S12" s="22">
        <v>0</v>
      </c>
      <c r="T12" s="22">
        <v>0</v>
      </c>
      <c r="U12" s="20">
        <f>SUM(Tabella4[[#This Row],[Fegato ]:[Mesentere ]])</f>
        <v>4</v>
      </c>
      <c r="V12" s="22">
        <v>4</v>
      </c>
      <c r="W12" s="22">
        <v>0</v>
      </c>
      <c r="X12" s="22">
        <v>0</v>
      </c>
      <c r="Y12" s="22">
        <v>0</v>
      </c>
      <c r="Z12" s="22">
        <v>0</v>
      </c>
      <c r="AA12" s="20">
        <f>SUM(Tabella4[[#This Row],[Rachide Cervicale ]:[Complesso S-C-C ]])</f>
        <v>2</v>
      </c>
      <c r="AB12" s="22">
        <v>0</v>
      </c>
      <c r="AC12" s="22">
        <v>0</v>
      </c>
      <c r="AD12" s="22">
        <v>0</v>
      </c>
      <c r="AE12" s="22">
        <v>2</v>
      </c>
      <c r="AF12" s="22">
        <v>0</v>
      </c>
    </row>
    <row r="13" spans="1:32" ht="15.75">
      <c r="A13" s="1">
        <v>100269</v>
      </c>
      <c r="B13" s="8" t="s">
        <v>33</v>
      </c>
      <c r="C13" s="8">
        <v>57</v>
      </c>
      <c r="D13" s="8">
        <v>180</v>
      </c>
      <c r="E13" s="8">
        <v>59</v>
      </c>
      <c r="F13" s="9">
        <f>E13/(D13/100*D13/100)</f>
        <v>18.209876543209877</v>
      </c>
      <c r="G13" s="8">
        <v>15</v>
      </c>
      <c r="H13" s="8">
        <f>E13*9.8*G13</f>
        <v>8673</v>
      </c>
      <c r="I13" s="7">
        <f>SUM(Tabella4[[#This Row],[Neurocranio ]:[Tronco Encefalico ]])</f>
        <v>6</v>
      </c>
      <c r="J13">
        <v>3</v>
      </c>
      <c r="K13">
        <v>3</v>
      </c>
      <c r="L13">
        <v>0</v>
      </c>
      <c r="M13">
        <v>0</v>
      </c>
      <c r="N13">
        <v>0</v>
      </c>
      <c r="O13" s="7">
        <f>SUM(Tabella4[[#This Row],[Polmoni ]:[Diaframma ]])</f>
        <v>5</v>
      </c>
      <c r="P13">
        <v>2</v>
      </c>
      <c r="Q13">
        <v>0</v>
      </c>
      <c r="R13">
        <v>0</v>
      </c>
      <c r="S13">
        <v>3</v>
      </c>
      <c r="T13">
        <v>0</v>
      </c>
      <c r="U13" s="7">
        <f>SUM(Tabella4[[#This Row],[Fegato ]:[Mesentere ]])</f>
        <v>5</v>
      </c>
      <c r="V13">
        <v>3</v>
      </c>
      <c r="W13">
        <v>0</v>
      </c>
      <c r="X13">
        <v>0</v>
      </c>
      <c r="Y13">
        <v>2</v>
      </c>
      <c r="Z13">
        <v>0</v>
      </c>
      <c r="AA13" s="7">
        <f>SUM(Tabella4[[#This Row],[Rachide Cervicale ]:[Complesso S-C-C ]])</f>
        <v>7</v>
      </c>
      <c r="AB13">
        <v>0</v>
      </c>
      <c r="AC13">
        <v>1</v>
      </c>
      <c r="AD13">
        <v>0</v>
      </c>
      <c r="AE13">
        <v>2</v>
      </c>
      <c r="AF13">
        <v>4</v>
      </c>
    </row>
    <row r="14" spans="1:32" ht="15.75">
      <c r="A14" s="1">
        <v>100282</v>
      </c>
      <c r="B14" s="8" t="s">
        <v>32</v>
      </c>
      <c r="C14" s="8">
        <v>70</v>
      </c>
      <c r="D14" s="8">
        <v>151</v>
      </c>
      <c r="E14" s="8">
        <v>77</v>
      </c>
      <c r="F14" s="9">
        <f>E14/(D14/100*D14/100)</f>
        <v>33.77044866453226</v>
      </c>
      <c r="G14" s="8">
        <v>12</v>
      </c>
      <c r="H14" s="8">
        <f>E14*9.8*G14</f>
        <v>9055.2000000000007</v>
      </c>
      <c r="I14" s="7">
        <f>SUM(Tabella4[[#This Row],[Neurocranio ]:[Tronco Encefalico ]])</f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7">
        <f>SUM(Tabella4[[#This Row],[Polmoni ]:[Diaframma ]])</f>
        <v>8</v>
      </c>
      <c r="P14">
        <v>2</v>
      </c>
      <c r="Q14">
        <v>0</v>
      </c>
      <c r="R14">
        <v>3</v>
      </c>
      <c r="S14">
        <v>3</v>
      </c>
      <c r="T14">
        <v>0</v>
      </c>
      <c r="U14" s="7">
        <f>SUM(Tabella4[[#This Row],[Fegato ]:[Mesentere ]])</f>
        <v>7</v>
      </c>
      <c r="V14">
        <v>4</v>
      </c>
      <c r="W14">
        <v>1</v>
      </c>
      <c r="X14">
        <v>0</v>
      </c>
      <c r="Y14">
        <v>0</v>
      </c>
      <c r="Z14">
        <v>2</v>
      </c>
      <c r="AA14" s="7">
        <f>SUM(Tabella4[[#This Row],[Rachide Cervicale ]:[Complesso S-C-C ]])</f>
        <v>7</v>
      </c>
      <c r="AB14">
        <v>0</v>
      </c>
      <c r="AC14">
        <v>0</v>
      </c>
      <c r="AD14">
        <v>0</v>
      </c>
      <c r="AE14">
        <v>3</v>
      </c>
      <c r="AF14">
        <v>4</v>
      </c>
    </row>
    <row r="15" spans="1:32" ht="15.75">
      <c r="A15" s="1">
        <v>100292</v>
      </c>
      <c r="B15" s="8" t="s">
        <v>32</v>
      </c>
      <c r="C15" s="8">
        <v>80</v>
      </c>
      <c r="D15" s="8">
        <v>160</v>
      </c>
      <c r="E15" s="8">
        <v>60</v>
      </c>
      <c r="F15" s="9">
        <f>E15/(D15/100*D15/100)</f>
        <v>23.4375</v>
      </c>
      <c r="G15" s="8">
        <v>15</v>
      </c>
      <c r="H15" s="8">
        <f>E15*9.8*G15</f>
        <v>8820</v>
      </c>
      <c r="I15" s="7">
        <f>SUM(Tabella4[[#This Row],[Neurocranio ]:[Tronco Encefalico ]])</f>
        <v>1</v>
      </c>
      <c r="J15">
        <v>1</v>
      </c>
      <c r="K15">
        <v>0</v>
      </c>
      <c r="L15">
        <v>0</v>
      </c>
      <c r="M15">
        <v>0</v>
      </c>
      <c r="N15">
        <v>0</v>
      </c>
      <c r="O15" s="7">
        <f>SUM(Tabella4[[#This Row],[Polmoni ]:[Diaframma ]])</f>
        <v>7</v>
      </c>
      <c r="P15">
        <v>1</v>
      </c>
      <c r="Q15">
        <v>3</v>
      </c>
      <c r="R15">
        <v>0</v>
      </c>
      <c r="S15">
        <v>3</v>
      </c>
      <c r="T15">
        <v>0</v>
      </c>
      <c r="U15" s="7">
        <f>SUM(Tabella4[[#This Row],[Fegato ]:[Mesentere ]])</f>
        <v>9</v>
      </c>
      <c r="V15">
        <v>4</v>
      </c>
      <c r="W15">
        <v>3</v>
      </c>
      <c r="X15">
        <v>0</v>
      </c>
      <c r="Y15">
        <v>0</v>
      </c>
      <c r="Z15">
        <v>2</v>
      </c>
      <c r="AA15" s="7">
        <f>SUM(Tabella4[[#This Row],[Rachide Cervicale ]:[Complesso S-C-C ]])</f>
        <v>9</v>
      </c>
      <c r="AB15">
        <v>0</v>
      </c>
      <c r="AC15">
        <v>3</v>
      </c>
      <c r="AD15">
        <v>0</v>
      </c>
      <c r="AE15">
        <v>2</v>
      </c>
      <c r="AF15">
        <v>4</v>
      </c>
    </row>
    <row r="16" spans="1:32" ht="15.75">
      <c r="A16" s="13">
        <v>100577</v>
      </c>
      <c r="B16" s="15" t="s">
        <v>33</v>
      </c>
      <c r="C16" s="15">
        <v>57</v>
      </c>
      <c r="D16" s="15">
        <v>173</v>
      </c>
      <c r="E16" s="15">
        <v>91</v>
      </c>
      <c r="F16" s="17">
        <v>30.405292500000002</v>
      </c>
      <c r="G16" s="15">
        <v>15</v>
      </c>
      <c r="H16" s="15">
        <v>13377</v>
      </c>
      <c r="I16" s="21">
        <v>1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1">
        <v>2</v>
      </c>
      <c r="P16" s="24">
        <v>1</v>
      </c>
      <c r="Q16" s="24">
        <v>0</v>
      </c>
      <c r="R16" s="24">
        <v>0</v>
      </c>
      <c r="S16" s="24">
        <v>1</v>
      </c>
      <c r="T16" s="24">
        <v>0</v>
      </c>
      <c r="U16" s="21">
        <v>1</v>
      </c>
      <c r="V16" s="24">
        <v>0</v>
      </c>
      <c r="W16" s="24">
        <v>0</v>
      </c>
      <c r="X16" s="24">
        <v>1</v>
      </c>
      <c r="Y16" s="24">
        <v>0</v>
      </c>
      <c r="Z16" s="24">
        <v>0</v>
      </c>
      <c r="AA16" s="21">
        <v>7</v>
      </c>
      <c r="AB16" s="24">
        <v>0</v>
      </c>
      <c r="AC16" s="24">
        <v>0</v>
      </c>
      <c r="AD16" s="24">
        <v>0</v>
      </c>
      <c r="AE16" s="24">
        <v>4</v>
      </c>
      <c r="AF16" s="24">
        <v>3</v>
      </c>
    </row>
    <row r="17" spans="1:32" ht="15.75">
      <c r="A17" s="1">
        <v>100968</v>
      </c>
      <c r="B17" s="8" t="s">
        <v>33</v>
      </c>
      <c r="C17" s="8">
        <v>33</v>
      </c>
      <c r="D17" s="8">
        <v>188</v>
      </c>
      <c r="E17" s="8">
        <v>64.5</v>
      </c>
      <c r="F17" s="9">
        <f>E17/(D17/100*D17/100)</f>
        <v>18.249207786328657</v>
      </c>
      <c r="G17" s="8">
        <v>12</v>
      </c>
      <c r="H17" s="8">
        <f>E17*9.8*G17</f>
        <v>7585.2000000000007</v>
      </c>
      <c r="I17" s="7">
        <f>SUM(Tabella4[[#This Row],[Neurocranio ]:[Tronco Encefalico ]])</f>
        <v>5</v>
      </c>
      <c r="J17">
        <v>2</v>
      </c>
      <c r="K17">
        <v>2</v>
      </c>
      <c r="L17">
        <v>1</v>
      </c>
      <c r="M17">
        <v>0</v>
      </c>
      <c r="N17">
        <v>0</v>
      </c>
      <c r="O17" s="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SUM(Tabella4[[#This Row],[Fegato ]:[Mesentere ]])</f>
        <v>4</v>
      </c>
      <c r="V17">
        <v>4</v>
      </c>
      <c r="W17">
        <v>0</v>
      </c>
      <c r="X17">
        <v>0</v>
      </c>
      <c r="Y17">
        <v>0</v>
      </c>
      <c r="Z17">
        <v>0</v>
      </c>
      <c r="AA17" s="7">
        <f>SUM(Tabella4[[#This Row],[Rachide Cervicale ]:[Complesso S-C-C ]])</f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ht="15.75">
      <c r="A18" s="12">
        <v>100991</v>
      </c>
      <c r="B18" s="15" t="s">
        <v>32</v>
      </c>
      <c r="C18" s="15">
        <v>20</v>
      </c>
      <c r="D18" s="15">
        <v>165</v>
      </c>
      <c r="E18" s="15">
        <v>72</v>
      </c>
      <c r="F18" s="17">
        <v>26.446280999999999</v>
      </c>
      <c r="G18" s="15">
        <v>18</v>
      </c>
      <c r="H18" s="15">
        <v>12700.8</v>
      </c>
      <c r="I18" s="21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1">
        <v>4</v>
      </c>
      <c r="P18" s="23">
        <v>3</v>
      </c>
      <c r="Q18" s="23">
        <v>0</v>
      </c>
      <c r="R18" s="23">
        <v>1</v>
      </c>
      <c r="S18" s="23">
        <v>0</v>
      </c>
      <c r="T18" s="23">
        <v>0</v>
      </c>
      <c r="U18" s="21">
        <v>10</v>
      </c>
      <c r="V18" s="23">
        <v>4</v>
      </c>
      <c r="W18" s="23">
        <v>4</v>
      </c>
      <c r="X18" s="23">
        <v>0</v>
      </c>
      <c r="Y18" s="23">
        <v>0</v>
      </c>
      <c r="Z18" s="23">
        <v>2</v>
      </c>
      <c r="AA18" s="21">
        <v>3</v>
      </c>
      <c r="AB18" s="23">
        <v>0</v>
      </c>
      <c r="AC18" s="23">
        <v>0</v>
      </c>
      <c r="AD18" s="23">
        <v>0</v>
      </c>
      <c r="AE18" s="23">
        <v>2</v>
      </c>
      <c r="AF18" s="23">
        <v>1</v>
      </c>
    </row>
    <row r="19" spans="1:32" ht="15.75">
      <c r="A19" s="1">
        <v>101021</v>
      </c>
      <c r="B19" s="8" t="s">
        <v>33</v>
      </c>
      <c r="C19" s="8">
        <v>75</v>
      </c>
      <c r="D19" s="8">
        <v>172</v>
      </c>
      <c r="E19" s="8">
        <v>88</v>
      </c>
      <c r="F19" s="9">
        <f>E19/(D19/100*D19/100)</f>
        <v>29.745808545159548</v>
      </c>
      <c r="G19" s="8">
        <v>12</v>
      </c>
      <c r="H19" s="8">
        <f>E19*9.8*G19</f>
        <v>10348.800000000001</v>
      </c>
      <c r="I19" s="7">
        <f>SUM(Tabella4[[#This Row],[Neurocranio ]:[Tronco Encefalico ]])</f>
        <v>9</v>
      </c>
      <c r="J19">
        <v>3</v>
      </c>
      <c r="K19">
        <v>4</v>
      </c>
      <c r="L19">
        <v>2</v>
      </c>
      <c r="M19">
        <v>0</v>
      </c>
      <c r="N19">
        <v>0</v>
      </c>
      <c r="O19" s="7">
        <v>0</v>
      </c>
      <c r="P19">
        <v>1</v>
      </c>
      <c r="Q19">
        <v>0</v>
      </c>
      <c r="R19">
        <v>3</v>
      </c>
      <c r="S19">
        <v>3</v>
      </c>
      <c r="T19">
        <v>0</v>
      </c>
      <c r="U19" s="7">
        <f>SUM(Tabella4[[#This Row],[Fegato ]:[Mesentere ]])</f>
        <v>9</v>
      </c>
      <c r="V19">
        <v>4</v>
      </c>
      <c r="W19">
        <v>1</v>
      </c>
      <c r="X19">
        <v>0</v>
      </c>
      <c r="Y19">
        <v>4</v>
      </c>
      <c r="Z19">
        <v>0</v>
      </c>
      <c r="AA19" s="7">
        <f>SUM(Tabella4[[#This Row],[Rachide Cervicale ]:[Complesso S-C-C ]])</f>
        <v>5</v>
      </c>
      <c r="AB19">
        <v>0</v>
      </c>
      <c r="AC19">
        <v>0</v>
      </c>
      <c r="AD19">
        <v>0</v>
      </c>
      <c r="AE19">
        <v>1</v>
      </c>
      <c r="AF19">
        <v>4</v>
      </c>
    </row>
    <row r="20" spans="1:32" ht="15.75">
      <c r="A20" s="1">
        <v>101122</v>
      </c>
      <c r="B20" s="8" t="s">
        <v>32</v>
      </c>
      <c r="C20" s="8">
        <v>74</v>
      </c>
      <c r="D20" s="8">
        <v>158</v>
      </c>
      <c r="E20" s="8">
        <v>53</v>
      </c>
      <c r="F20" s="9">
        <f>E20/(D20/100*D20/100)</f>
        <v>21.230572023714149</v>
      </c>
      <c r="G20" s="8">
        <v>9</v>
      </c>
      <c r="H20" s="8">
        <f>E20*9.8*G20</f>
        <v>4674.6000000000004</v>
      </c>
      <c r="I20" s="7">
        <f>SUM(Tabella4[[#This Row],[Neurocranio ]:[Tronco Encefalico ]])</f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7">
        <f>SUM(Tabella4[[#This Row],[Polmoni ]:[Diaframma ]])</f>
        <v>5</v>
      </c>
      <c r="P20">
        <v>2</v>
      </c>
      <c r="Q20">
        <v>0</v>
      </c>
      <c r="R20">
        <v>0</v>
      </c>
      <c r="S20">
        <v>3</v>
      </c>
      <c r="T20">
        <v>0</v>
      </c>
      <c r="U20" s="7">
        <f>SUM(Tabella4[[#This Row],[Fegato ]:[Mesentere ]])</f>
        <v>1</v>
      </c>
      <c r="V20">
        <v>1</v>
      </c>
      <c r="W20">
        <v>0</v>
      </c>
      <c r="X20">
        <v>0</v>
      </c>
      <c r="Y20">
        <v>0</v>
      </c>
      <c r="Z20">
        <v>0</v>
      </c>
      <c r="AA20" s="7">
        <f>SUM(Tabella4[[#This Row],[Rachide Cervicale ]:[Complesso S-C-C ]])</f>
        <v>11</v>
      </c>
      <c r="AB20">
        <v>0</v>
      </c>
      <c r="AC20">
        <v>1</v>
      </c>
      <c r="AD20">
        <v>3</v>
      </c>
      <c r="AE20">
        <v>3</v>
      </c>
      <c r="AF20">
        <v>4</v>
      </c>
    </row>
    <row r="21" spans="1:32" ht="15.75">
      <c r="A21" s="1">
        <v>101190</v>
      </c>
      <c r="B21" s="8" t="s">
        <v>32</v>
      </c>
      <c r="C21" s="8">
        <v>52</v>
      </c>
      <c r="D21" s="8">
        <v>164</v>
      </c>
      <c r="E21" s="8">
        <v>65</v>
      </c>
      <c r="F21" s="9">
        <f>E21/(D21/100*D21/100)</f>
        <v>24.16716240333135</v>
      </c>
      <c r="G21" s="8">
        <v>33</v>
      </c>
      <c r="H21" s="8">
        <f>E21*9.8*G21</f>
        <v>21021</v>
      </c>
      <c r="I21" s="7">
        <f>SUM(Tabella4[[#This Row],[Neurocranio ]:[Tronco Encefalico ]])</f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7">
        <f>SUM(Tabella4[[#This Row],[Polmoni ]:[Diaframma ]])</f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SUM(Tabella4[[#This Row],[Fegato ]:[Mesentere ]])</f>
        <v>3</v>
      </c>
      <c r="V21">
        <v>2</v>
      </c>
      <c r="W21">
        <v>1</v>
      </c>
      <c r="X21">
        <v>0</v>
      </c>
      <c r="Y21">
        <v>0</v>
      </c>
      <c r="Z21">
        <v>0</v>
      </c>
      <c r="AA21" s="7">
        <f>SUM(Tabella4[[#This Row],[Rachide Cervicale ]:[Complesso S-C-C ]])</f>
        <v>4</v>
      </c>
      <c r="AB21">
        <v>0</v>
      </c>
      <c r="AC21">
        <v>1</v>
      </c>
      <c r="AD21">
        <v>0</v>
      </c>
      <c r="AE21">
        <v>0</v>
      </c>
      <c r="AF21">
        <v>3</v>
      </c>
    </row>
    <row r="22" spans="1:32" ht="15.75">
      <c r="A22" s="1">
        <v>101191</v>
      </c>
      <c r="B22" s="8" t="s">
        <v>32</v>
      </c>
      <c r="C22" s="8">
        <v>85</v>
      </c>
      <c r="D22" s="8">
        <v>172</v>
      </c>
      <c r="E22" s="8">
        <v>70</v>
      </c>
      <c r="F22" s="9">
        <f>E22/(D22/100*D22/100)</f>
        <v>23.661438615467823</v>
      </c>
      <c r="G22" s="8">
        <v>24</v>
      </c>
      <c r="H22" s="8">
        <f>E22*9.8*G22</f>
        <v>16464</v>
      </c>
      <c r="I22" s="7">
        <f>SUM(Tabella4[[#This Row],[Neurocranio ]:[Tronco Encefalico ]])</f>
        <v>10</v>
      </c>
      <c r="J22">
        <v>3</v>
      </c>
      <c r="K22">
        <v>0</v>
      </c>
      <c r="L22">
        <v>0</v>
      </c>
      <c r="M22">
        <v>4</v>
      </c>
      <c r="N22">
        <v>3</v>
      </c>
      <c r="O22" s="7">
        <f>SUM(Tabella4[[#This Row],[Polmoni ]:[Diaframma ]])</f>
        <v>14</v>
      </c>
      <c r="P22">
        <v>4</v>
      </c>
      <c r="Q22">
        <v>3</v>
      </c>
      <c r="R22">
        <v>4</v>
      </c>
      <c r="S22">
        <v>3</v>
      </c>
      <c r="T22">
        <v>0</v>
      </c>
      <c r="U22" s="7">
        <f>SUM(Tabella4[[#This Row],[Fegato ]:[Mesentere ]])</f>
        <v>2</v>
      </c>
      <c r="V22">
        <v>1</v>
      </c>
      <c r="W22">
        <v>1</v>
      </c>
      <c r="X22">
        <v>0</v>
      </c>
      <c r="Y22">
        <v>0</v>
      </c>
      <c r="Z22">
        <v>0</v>
      </c>
      <c r="AA22" s="7">
        <f>SUM(Tabella4[[#This Row],[Rachide Cervicale ]:[Complesso S-C-C ]])</f>
        <v>9</v>
      </c>
      <c r="AB22">
        <v>3</v>
      </c>
      <c r="AC22">
        <v>0</v>
      </c>
      <c r="AD22">
        <v>0</v>
      </c>
      <c r="AE22">
        <v>2</v>
      </c>
      <c r="AF22">
        <v>4</v>
      </c>
    </row>
    <row r="23" spans="1:32" ht="15.75">
      <c r="A23" s="12">
        <v>101453</v>
      </c>
      <c r="B23" s="16" t="s">
        <v>32</v>
      </c>
      <c r="C23" s="16">
        <v>71</v>
      </c>
      <c r="D23" s="16">
        <v>150</v>
      </c>
      <c r="E23" s="16">
        <v>46.5</v>
      </c>
      <c r="F23" s="19">
        <v>20.6666667</v>
      </c>
      <c r="G23" s="16">
        <v>12</v>
      </c>
      <c r="H23" s="16">
        <v>5468.4</v>
      </c>
      <c r="I23" s="21">
        <v>4</v>
      </c>
      <c r="J23" s="23">
        <v>3</v>
      </c>
      <c r="K23" s="23">
        <v>1</v>
      </c>
      <c r="L23" s="23">
        <v>0</v>
      </c>
      <c r="M23" s="23">
        <v>0</v>
      </c>
      <c r="N23" s="23">
        <v>0</v>
      </c>
      <c r="O23" s="21">
        <v>8</v>
      </c>
      <c r="P23" s="23">
        <v>1</v>
      </c>
      <c r="Q23" s="23">
        <v>3</v>
      </c>
      <c r="R23" s="23">
        <v>1</v>
      </c>
      <c r="S23" s="23">
        <v>3</v>
      </c>
      <c r="T23" s="23">
        <v>0</v>
      </c>
      <c r="U23" s="21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1">
        <v>10</v>
      </c>
      <c r="AB23" s="23">
        <v>3</v>
      </c>
      <c r="AC23" s="23">
        <v>3</v>
      </c>
      <c r="AD23" s="23">
        <v>0</v>
      </c>
      <c r="AE23" s="23">
        <v>3</v>
      </c>
      <c r="AF23" s="23">
        <v>1</v>
      </c>
    </row>
    <row r="24" spans="1:32" ht="15.75">
      <c r="A24" s="1">
        <v>101612</v>
      </c>
      <c r="B24" s="8" t="s">
        <v>32</v>
      </c>
      <c r="C24" s="8">
        <v>74</v>
      </c>
      <c r="D24" s="8">
        <v>176</v>
      </c>
      <c r="E24" s="8">
        <v>63</v>
      </c>
      <c r="F24" s="9">
        <f>E24/(D24/100*D24/100)</f>
        <v>20.338326446280991</v>
      </c>
      <c r="G24" s="8">
        <v>39</v>
      </c>
      <c r="H24" s="8">
        <f>E24*9.8*G24</f>
        <v>24078.600000000002</v>
      </c>
      <c r="I24" s="7">
        <f>SUM(Tabella4[[#This Row],[Neurocranio ]:[Tronco Encefalico ]])</f>
        <v>3</v>
      </c>
      <c r="J24">
        <v>1</v>
      </c>
      <c r="K24">
        <v>2</v>
      </c>
      <c r="L24">
        <v>0</v>
      </c>
      <c r="M24">
        <v>0</v>
      </c>
      <c r="N24">
        <v>0</v>
      </c>
      <c r="O24" s="7">
        <f>SUM(Tabella4[[#This Row],[Polmoni ]:[Diaframma ]])</f>
        <v>6</v>
      </c>
      <c r="P24">
        <v>1</v>
      </c>
      <c r="Q24">
        <v>0</v>
      </c>
      <c r="R24">
        <v>2</v>
      </c>
      <c r="S24">
        <v>0</v>
      </c>
      <c r="T24">
        <v>3</v>
      </c>
      <c r="U24" s="7">
        <f>SUM(Tabella4[[#This Row],[Fegato ]:[Mesentere ]])</f>
        <v>14</v>
      </c>
      <c r="V24">
        <v>4</v>
      </c>
      <c r="W24">
        <v>4</v>
      </c>
      <c r="X24">
        <v>0</v>
      </c>
      <c r="Y24">
        <v>4</v>
      </c>
      <c r="Z24">
        <v>2</v>
      </c>
      <c r="AA24" s="7">
        <f>SUM(Tabella4[[#This Row],[Rachide Cervicale ]:[Complesso S-C-C ]])</f>
        <v>18</v>
      </c>
      <c r="AB24">
        <v>4</v>
      </c>
      <c r="AC24">
        <v>4</v>
      </c>
      <c r="AD24">
        <v>3</v>
      </c>
      <c r="AE24">
        <v>3</v>
      </c>
      <c r="AF24">
        <v>4</v>
      </c>
    </row>
    <row r="25" spans="1:32" ht="15.75">
      <c r="A25" s="1">
        <v>101880</v>
      </c>
      <c r="B25" s="8" t="s">
        <v>32</v>
      </c>
      <c r="C25" s="8">
        <v>43</v>
      </c>
      <c r="D25" s="8">
        <v>166</v>
      </c>
      <c r="E25" s="8">
        <v>49</v>
      </c>
      <c r="F25" s="9">
        <f>E25/(D25/100*D25/100)</f>
        <v>17.781971258528088</v>
      </c>
      <c r="G25" s="8">
        <v>24</v>
      </c>
      <c r="H25" s="8">
        <f>E25*9.8*G25</f>
        <v>11524.800000000001</v>
      </c>
      <c r="I25" s="7">
        <f>SUM(Tabella4[[#This Row],[Neurocranio ]:[Tronco Encefalico ]])</f>
        <v>16</v>
      </c>
      <c r="J25">
        <v>4</v>
      </c>
      <c r="K25">
        <v>0</v>
      </c>
      <c r="L25">
        <v>4</v>
      </c>
      <c r="M25">
        <v>4</v>
      </c>
      <c r="N25">
        <v>4</v>
      </c>
      <c r="O25" s="7">
        <f>SUM(Tabella4[[#This Row],[Polmoni ]:[Diaframma ]])</f>
        <v>5</v>
      </c>
      <c r="P25">
        <v>2</v>
      </c>
      <c r="Q25">
        <v>3</v>
      </c>
      <c r="R25">
        <v>0</v>
      </c>
      <c r="S25">
        <v>0</v>
      </c>
      <c r="T25">
        <v>0</v>
      </c>
      <c r="U25" s="7">
        <f>SUM(Tabella4[[#This Row],[Fegato ]:[Mesentere ]])</f>
        <v>4</v>
      </c>
      <c r="V25">
        <v>4</v>
      </c>
      <c r="W25">
        <v>0</v>
      </c>
      <c r="X25">
        <v>0</v>
      </c>
      <c r="Y25">
        <v>0</v>
      </c>
      <c r="Z25">
        <v>0</v>
      </c>
      <c r="AA25" s="7">
        <f>SUM(Tabella4[[#This Row],[Rachide Cervicale ]:[Complesso S-C-C ]])</f>
        <v>7</v>
      </c>
      <c r="AB25">
        <v>0</v>
      </c>
      <c r="AC25">
        <v>0</v>
      </c>
      <c r="AD25">
        <v>0</v>
      </c>
      <c r="AE25">
        <v>3</v>
      </c>
      <c r="AF25">
        <v>4</v>
      </c>
    </row>
    <row r="26" spans="1:32" ht="15.75">
      <c r="A26" s="13">
        <v>102019</v>
      </c>
      <c r="B26" s="15" t="s">
        <v>32</v>
      </c>
      <c r="C26" s="15">
        <v>44</v>
      </c>
      <c r="D26" s="15">
        <v>159</v>
      </c>
      <c r="E26" s="15">
        <v>114.6</v>
      </c>
      <c r="F26" s="17">
        <v>45.330485299999999</v>
      </c>
      <c r="G26" s="15">
        <v>24</v>
      </c>
      <c r="H26" s="15">
        <v>26953.919999999998</v>
      </c>
      <c r="I26" s="21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1">
        <v>3</v>
      </c>
      <c r="P26" s="24">
        <v>3</v>
      </c>
      <c r="Q26" s="24">
        <v>0</v>
      </c>
      <c r="R26" s="24">
        <v>0</v>
      </c>
      <c r="S26" s="24">
        <v>0</v>
      </c>
      <c r="T26" s="24">
        <v>0</v>
      </c>
      <c r="U26" s="21">
        <v>2</v>
      </c>
      <c r="V26" s="24">
        <v>0</v>
      </c>
      <c r="W26" s="24">
        <v>0</v>
      </c>
      <c r="X26" s="24">
        <v>0</v>
      </c>
      <c r="Y26" s="24">
        <v>0</v>
      </c>
      <c r="Z26" s="24">
        <v>2</v>
      </c>
      <c r="AA26" s="21">
        <v>5</v>
      </c>
      <c r="AB26" s="24">
        <v>0</v>
      </c>
      <c r="AC26" s="24">
        <v>0</v>
      </c>
      <c r="AD26" s="24">
        <v>0</v>
      </c>
      <c r="AE26" s="24">
        <v>2</v>
      </c>
      <c r="AF26" s="24">
        <v>3</v>
      </c>
    </row>
    <row r="27" spans="1:32" ht="15.75">
      <c r="A27" s="1">
        <v>102045</v>
      </c>
      <c r="B27" s="8" t="s">
        <v>33</v>
      </c>
      <c r="C27" s="8">
        <v>54</v>
      </c>
      <c r="D27" s="8">
        <v>179</v>
      </c>
      <c r="E27" s="8">
        <v>85.5</v>
      </c>
      <c r="F27" s="9">
        <f>E27/(D27/100*D27/100)</f>
        <v>26.684560406978555</v>
      </c>
      <c r="G27" s="8">
        <v>18</v>
      </c>
      <c r="H27" s="8">
        <f>E27*9.8*G27</f>
        <v>15082.2</v>
      </c>
      <c r="I27" s="7">
        <f>SUM(Tabella4[[#This Row],[Neurocranio ]:[Tronco Encefalico ]])</f>
        <v>3</v>
      </c>
      <c r="J27">
        <v>0</v>
      </c>
      <c r="K27">
        <v>3</v>
      </c>
      <c r="L27">
        <v>0</v>
      </c>
      <c r="M27">
        <v>0</v>
      </c>
      <c r="N27">
        <v>0</v>
      </c>
      <c r="O27" s="7">
        <f>SUM(Tabella4[[#This Row],[Polmoni ]:[Diaframma ]])</f>
        <v>1</v>
      </c>
      <c r="P27">
        <v>1</v>
      </c>
      <c r="Q27">
        <v>0</v>
      </c>
      <c r="R27">
        <v>0</v>
      </c>
      <c r="S27">
        <v>0</v>
      </c>
      <c r="T27">
        <v>0</v>
      </c>
      <c r="U27" s="7">
        <f>SUM(Tabella4[[#This Row],[Fegato ]:[Mesentere ]])</f>
        <v>6</v>
      </c>
      <c r="V27">
        <v>2</v>
      </c>
      <c r="W27">
        <v>0</v>
      </c>
      <c r="X27">
        <v>0</v>
      </c>
      <c r="Y27">
        <v>0</v>
      </c>
      <c r="Z27">
        <v>4</v>
      </c>
      <c r="AA27" s="7">
        <f>SUM(Tabella4[[#This Row],[Rachide Cervicale ]:[Complesso S-C-C ]])</f>
        <v>5</v>
      </c>
      <c r="AB27">
        <v>0</v>
      </c>
      <c r="AC27">
        <v>0</v>
      </c>
      <c r="AD27">
        <v>0</v>
      </c>
      <c r="AE27">
        <v>2</v>
      </c>
      <c r="AF27">
        <v>3</v>
      </c>
    </row>
    <row r="28" spans="1:32" ht="15.75">
      <c r="A28" s="1">
        <v>102058</v>
      </c>
      <c r="B28" s="8" t="s">
        <v>32</v>
      </c>
      <c r="C28" s="8">
        <v>77</v>
      </c>
      <c r="D28" s="8">
        <v>163</v>
      </c>
      <c r="E28" s="8">
        <v>65</v>
      </c>
      <c r="F28" s="9">
        <f>E28/(D28/100*D28/100)</f>
        <v>24.464601603372351</v>
      </c>
      <c r="G28" s="8">
        <v>6</v>
      </c>
      <c r="H28" s="8">
        <f>E28*9.8*G28</f>
        <v>3822</v>
      </c>
      <c r="I28" s="7">
        <f>SUM(Tabella4[[#This Row],[Neurocranio ]:[Tronco Encefalico ]])</f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7">
        <f>SUM(Tabella4[[#This Row],[Polmoni ]:[Diaframma ]])</f>
        <v>6</v>
      </c>
      <c r="P28">
        <v>3</v>
      </c>
      <c r="Q28">
        <v>0</v>
      </c>
      <c r="R28">
        <v>0</v>
      </c>
      <c r="S28">
        <v>3</v>
      </c>
      <c r="T28">
        <v>0</v>
      </c>
      <c r="U28" s="7">
        <f>SUM(Tabella4[[#This Row],[Fegato ]:[Mesentere ]])</f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7">
        <f>SUM(Tabella4[[#This Row],[Rachide Cervicale ]:[Complesso S-C-C ]])</f>
        <v>4</v>
      </c>
      <c r="AB28">
        <v>0</v>
      </c>
      <c r="AC28">
        <v>0</v>
      </c>
      <c r="AD28">
        <v>0</v>
      </c>
      <c r="AE28">
        <v>0</v>
      </c>
      <c r="AF28">
        <v>4</v>
      </c>
    </row>
    <row r="29" spans="1:32" ht="15.75">
      <c r="A29" s="12">
        <v>102069</v>
      </c>
      <c r="B29" s="15" t="s">
        <v>33</v>
      </c>
      <c r="C29" s="15">
        <v>19</v>
      </c>
      <c r="D29" s="15">
        <v>170</v>
      </c>
      <c r="E29" s="15">
        <v>59</v>
      </c>
      <c r="F29" s="17">
        <v>20.415224899999998</v>
      </c>
      <c r="G29" s="15">
        <v>24</v>
      </c>
      <c r="H29" s="15">
        <v>13876.8</v>
      </c>
      <c r="I29" s="21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1">
        <v>1</v>
      </c>
      <c r="P29" s="23">
        <v>1</v>
      </c>
      <c r="Q29" s="23">
        <v>0</v>
      </c>
      <c r="R29" s="23">
        <v>0</v>
      </c>
      <c r="S29" s="23">
        <v>0</v>
      </c>
      <c r="T29" s="23">
        <v>0</v>
      </c>
      <c r="U29" s="21">
        <v>9</v>
      </c>
      <c r="V29" s="23">
        <v>3</v>
      </c>
      <c r="W29" s="23">
        <v>4</v>
      </c>
      <c r="X29" s="23">
        <v>0</v>
      </c>
      <c r="Y29" s="23">
        <v>0</v>
      </c>
      <c r="Z29" s="23">
        <v>2</v>
      </c>
      <c r="AA29" s="21">
        <v>6</v>
      </c>
      <c r="AB29" s="23">
        <v>0</v>
      </c>
      <c r="AC29" s="23">
        <v>0</v>
      </c>
      <c r="AD29" s="23">
        <v>2</v>
      </c>
      <c r="AE29" s="23">
        <v>1</v>
      </c>
      <c r="AF29" s="23">
        <v>3</v>
      </c>
    </row>
    <row r="30" spans="1:32" ht="15.75">
      <c r="A30" s="1">
        <v>102141</v>
      </c>
      <c r="B30" s="8" t="s">
        <v>32</v>
      </c>
      <c r="C30" s="8">
        <v>46</v>
      </c>
      <c r="D30" s="8">
        <v>160</v>
      </c>
      <c r="E30" s="8">
        <v>67</v>
      </c>
      <c r="F30" s="9">
        <f>E30/(D30/100*D30/100)</f>
        <v>26.171875</v>
      </c>
      <c r="G30" s="8">
        <v>15</v>
      </c>
      <c r="H30" s="8">
        <f>E30*9.8*G30</f>
        <v>9849</v>
      </c>
      <c r="I30" s="7">
        <f>SUM(Tabella4[[#This Row],[Neurocranio ]:[Tronco Encefalico ]])</f>
        <v>8</v>
      </c>
      <c r="J30">
        <v>4</v>
      </c>
      <c r="K30">
        <v>0</v>
      </c>
      <c r="L30">
        <v>4</v>
      </c>
      <c r="M30">
        <v>0</v>
      </c>
      <c r="N30">
        <v>0</v>
      </c>
      <c r="O30" s="7">
        <f>SUM(Tabella4[[#This Row],[Polmoni ]:[Diaframma ]])</f>
        <v>4</v>
      </c>
      <c r="P30">
        <v>1</v>
      </c>
      <c r="Q30">
        <v>3</v>
      </c>
      <c r="R30">
        <v>0</v>
      </c>
      <c r="S30">
        <v>0</v>
      </c>
      <c r="T30">
        <v>0</v>
      </c>
      <c r="U30" s="7">
        <f>SUM(Tabella4[[#This Row],[Fegato ]:[Mesentere ]])</f>
        <v>8</v>
      </c>
      <c r="V30">
        <v>4</v>
      </c>
      <c r="W30">
        <v>3</v>
      </c>
      <c r="X30">
        <v>0</v>
      </c>
      <c r="Y30">
        <v>1</v>
      </c>
      <c r="Z30">
        <v>0</v>
      </c>
      <c r="AA30" s="7">
        <f>SUM(Tabella4[[#This Row],[Rachide Cervicale ]:[Complesso S-C-C ]])</f>
        <v>9</v>
      </c>
      <c r="AB30">
        <v>1</v>
      </c>
      <c r="AC30">
        <v>0</v>
      </c>
      <c r="AD30">
        <v>4</v>
      </c>
      <c r="AE30">
        <v>3</v>
      </c>
      <c r="AF30">
        <v>1</v>
      </c>
    </row>
    <row r="31" spans="1:32" ht="15.75">
      <c r="A31" s="1">
        <v>102248</v>
      </c>
      <c r="B31" s="8" t="s">
        <v>33</v>
      </c>
      <c r="C31" s="8">
        <v>55</v>
      </c>
      <c r="D31" s="8">
        <v>193</v>
      </c>
      <c r="E31" s="8">
        <v>100</v>
      </c>
      <c r="F31" s="9">
        <f>E31/(D31/100*D31/100)</f>
        <v>26.846358291497758</v>
      </c>
      <c r="G31" s="8">
        <v>6</v>
      </c>
      <c r="H31" s="8">
        <f>E31*9.8*G31</f>
        <v>5880.0000000000009</v>
      </c>
      <c r="I31" s="7">
        <f>SUM(Tabella4[[#This Row],[Neurocranio ]:[Tronco Encefalico ]])</f>
        <v>1</v>
      </c>
      <c r="J31">
        <v>0</v>
      </c>
      <c r="K31">
        <v>1</v>
      </c>
      <c r="L31">
        <v>0</v>
      </c>
      <c r="M31">
        <v>0</v>
      </c>
      <c r="N31">
        <v>0</v>
      </c>
      <c r="O31" s="7">
        <f>SUM(Tabella4[[#This Row],[Polmoni ]:[Diaframma ]])</f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7">
        <f>SUM(Tabella4[[#This Row],[Fegato ]:[Mesentere ]])</f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7">
        <f>SUM(Tabella4[[#This Row],[Rachide Cervicale ]:[Complesso S-C-C ]])</f>
        <v>4</v>
      </c>
      <c r="AB31">
        <v>0</v>
      </c>
      <c r="AC31">
        <v>4</v>
      </c>
      <c r="AD31">
        <v>0</v>
      </c>
      <c r="AE31">
        <v>0</v>
      </c>
      <c r="AF31">
        <v>0</v>
      </c>
    </row>
    <row r="32" spans="1:32" ht="15.75">
      <c r="A32" s="12">
        <v>102399</v>
      </c>
      <c r="B32" s="15" t="s">
        <v>32</v>
      </c>
      <c r="C32" s="15">
        <v>37</v>
      </c>
      <c r="D32" s="15">
        <v>163</v>
      </c>
      <c r="E32" s="15">
        <v>68</v>
      </c>
      <c r="F32" s="17">
        <v>25.593737099999998</v>
      </c>
      <c r="G32" s="15">
        <v>18</v>
      </c>
      <c r="H32" s="15">
        <v>11995.2</v>
      </c>
      <c r="I32" s="21">
        <v>3</v>
      </c>
      <c r="J32" s="23">
        <v>2</v>
      </c>
      <c r="K32" s="23">
        <v>0</v>
      </c>
      <c r="L32" s="23">
        <v>1</v>
      </c>
      <c r="M32" s="23">
        <v>0</v>
      </c>
      <c r="N32" s="23">
        <v>0</v>
      </c>
      <c r="O32" s="21">
        <v>5</v>
      </c>
      <c r="P32" s="23">
        <v>3</v>
      </c>
      <c r="Q32" s="23">
        <v>0</v>
      </c>
      <c r="R32" s="23">
        <v>1</v>
      </c>
      <c r="S32" s="23">
        <v>1</v>
      </c>
      <c r="T32" s="23">
        <v>0</v>
      </c>
      <c r="U32" s="21">
        <v>12</v>
      </c>
      <c r="V32" s="23">
        <v>4</v>
      </c>
      <c r="W32" s="23">
        <v>4</v>
      </c>
      <c r="X32" s="23">
        <v>1</v>
      </c>
      <c r="Y32" s="23">
        <v>1</v>
      </c>
      <c r="Z32" s="23">
        <v>2</v>
      </c>
      <c r="AA32" s="21">
        <v>7</v>
      </c>
      <c r="AB32" s="23">
        <v>0</v>
      </c>
      <c r="AC32" s="23">
        <v>0</v>
      </c>
      <c r="AD32" s="23">
        <v>0</v>
      </c>
      <c r="AE32" s="23">
        <v>3</v>
      </c>
      <c r="AF32" s="23">
        <v>4</v>
      </c>
    </row>
    <row r="33" spans="1:32" ht="15.75">
      <c r="A33" s="13">
        <v>102467</v>
      </c>
      <c r="B33" s="15" t="s">
        <v>33</v>
      </c>
      <c r="C33" s="15">
        <v>71</v>
      </c>
      <c r="D33" s="15">
        <v>156</v>
      </c>
      <c r="E33" s="15">
        <v>69</v>
      </c>
      <c r="F33" s="17">
        <v>28.353057199999999</v>
      </c>
      <c r="G33" s="15">
        <v>12</v>
      </c>
      <c r="H33" s="15">
        <v>8114.4</v>
      </c>
      <c r="I33" s="21">
        <v>2</v>
      </c>
      <c r="J33" s="24">
        <v>2</v>
      </c>
      <c r="K33" s="24">
        <v>0</v>
      </c>
      <c r="L33" s="24">
        <v>0</v>
      </c>
      <c r="M33" s="24">
        <v>0</v>
      </c>
      <c r="N33" s="24">
        <v>0</v>
      </c>
      <c r="O33" s="21">
        <v>3</v>
      </c>
      <c r="P33" s="24">
        <v>1</v>
      </c>
      <c r="Q33" s="24">
        <v>0</v>
      </c>
      <c r="R33" s="24">
        <v>0</v>
      </c>
      <c r="S33" s="24">
        <v>1</v>
      </c>
      <c r="T33" s="24">
        <v>1</v>
      </c>
      <c r="U33" s="21">
        <v>4</v>
      </c>
      <c r="V33" s="24">
        <v>2</v>
      </c>
      <c r="W33" s="24">
        <v>0</v>
      </c>
      <c r="X33" s="24">
        <v>0</v>
      </c>
      <c r="Y33" s="24">
        <v>0</v>
      </c>
      <c r="Z33" s="24">
        <v>2</v>
      </c>
      <c r="AA33" s="21">
        <v>6</v>
      </c>
      <c r="AB33" s="24">
        <v>0</v>
      </c>
      <c r="AC33" s="24">
        <v>0</v>
      </c>
      <c r="AD33" s="24">
        <v>0</v>
      </c>
      <c r="AE33" s="24">
        <v>3</v>
      </c>
      <c r="AF33" s="24">
        <v>3</v>
      </c>
    </row>
    <row r="34" spans="1:32" ht="15.75">
      <c r="A34" s="1">
        <v>102473</v>
      </c>
      <c r="B34" s="8" t="s">
        <v>33</v>
      </c>
      <c r="C34" s="8">
        <v>58</v>
      </c>
      <c r="D34" s="8">
        <v>174</v>
      </c>
      <c r="E34" s="8">
        <v>75</v>
      </c>
      <c r="F34" s="9">
        <f>E34/(D34/100*D34/100)</f>
        <v>24.772096710265558</v>
      </c>
      <c r="G34" s="8">
        <v>12</v>
      </c>
      <c r="H34" s="8">
        <f>E34*9.8*G34</f>
        <v>8820</v>
      </c>
      <c r="I34" s="7">
        <f>SUM(Tabella4[[#This Row],[Neurocranio ]:[Tronco Encefalico ]])</f>
        <v>2</v>
      </c>
      <c r="J34">
        <v>0</v>
      </c>
      <c r="K34">
        <v>2</v>
      </c>
      <c r="L34">
        <v>0</v>
      </c>
      <c r="M34">
        <v>0</v>
      </c>
      <c r="N34">
        <v>0</v>
      </c>
      <c r="O34" s="7">
        <f>SUM(Tabella4[[#This Row],[Polmoni ]:[Diaframma ]])</f>
        <v>4</v>
      </c>
      <c r="P34">
        <v>0</v>
      </c>
      <c r="Q34">
        <v>0</v>
      </c>
      <c r="R34">
        <v>1</v>
      </c>
      <c r="S34">
        <v>3</v>
      </c>
      <c r="T34">
        <v>0</v>
      </c>
      <c r="U34" s="7">
        <f>SUM(Tabella4[[#This Row],[Fegato ]:[Mesentere ]])</f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7">
        <f>SUM(Tabella4[[#This Row],[Rachide Cervicale ]:[Complesso S-C-C ]])</f>
        <v>6</v>
      </c>
      <c r="AB34">
        <v>0</v>
      </c>
      <c r="AC34">
        <v>0</v>
      </c>
      <c r="AD34">
        <v>0</v>
      </c>
      <c r="AE34">
        <v>2</v>
      </c>
      <c r="AF34">
        <v>4</v>
      </c>
    </row>
    <row r="35" spans="1:32" ht="15.75">
      <c r="A35" s="1">
        <v>102573</v>
      </c>
      <c r="B35" s="8" t="s">
        <v>32</v>
      </c>
      <c r="C35" s="8">
        <v>48</v>
      </c>
      <c r="D35" s="8">
        <v>168</v>
      </c>
      <c r="E35" s="8">
        <v>54</v>
      </c>
      <c r="F35" s="9">
        <f>E35/(D35/100*D35/100)</f>
        <v>19.132653061224488</v>
      </c>
      <c r="G35" s="8">
        <v>15</v>
      </c>
      <c r="H35" s="8">
        <f>E35*9.8*G35</f>
        <v>7938.0000000000009</v>
      </c>
      <c r="I35" s="7">
        <f>SUM(Tabella4[[#This Row],[Neurocranio ]:[Tronco Encefalico ]])</f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7">
        <f>SUM(Tabella4[[#This Row],[Polmoni ]:[Diaframma ]])</f>
        <v>5</v>
      </c>
      <c r="P35">
        <v>2</v>
      </c>
      <c r="Q35">
        <v>0</v>
      </c>
      <c r="R35">
        <v>0</v>
      </c>
      <c r="S35">
        <v>3</v>
      </c>
      <c r="T35">
        <v>0</v>
      </c>
      <c r="U35" s="7">
        <f>SUM(Tabella4[[#This Row],[Fegato ]:[Mesentere ]])</f>
        <v>2</v>
      </c>
      <c r="V35">
        <v>0</v>
      </c>
      <c r="W35">
        <v>0</v>
      </c>
      <c r="X35">
        <v>0</v>
      </c>
      <c r="Y35">
        <v>0</v>
      </c>
      <c r="Z35">
        <v>2</v>
      </c>
      <c r="AA35" s="7">
        <f>SUM(Tabella4[[#This Row],[Rachide Cervicale ]:[Complesso S-C-C ]])</f>
        <v>4</v>
      </c>
      <c r="AB35">
        <v>0</v>
      </c>
      <c r="AC35">
        <v>0</v>
      </c>
      <c r="AD35">
        <v>0</v>
      </c>
      <c r="AE35">
        <v>0</v>
      </c>
      <c r="AF35">
        <v>4</v>
      </c>
    </row>
    <row r="36" spans="1:32" ht="15.75">
      <c r="A36" s="1">
        <v>102647</v>
      </c>
      <c r="B36" s="8" t="s">
        <v>32</v>
      </c>
      <c r="C36" s="8">
        <v>81</v>
      </c>
      <c r="D36" s="8">
        <v>144</v>
      </c>
      <c r="E36" s="8">
        <v>64</v>
      </c>
      <c r="F36" s="9">
        <f>E36/(D36/100*D36/100)</f>
        <v>30.8641975308642</v>
      </c>
      <c r="G36" s="8">
        <v>18</v>
      </c>
      <c r="H36" s="8">
        <f>E36*9.8*G36</f>
        <v>11289.6</v>
      </c>
      <c r="I36" s="7">
        <f>SUM(Tabella4[[#This Row],[Neurocranio ]:[Tronco Encefalico ]])</f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7">
        <v>0</v>
      </c>
      <c r="P36">
        <v>2</v>
      </c>
      <c r="Q36">
        <v>0</v>
      </c>
      <c r="R36">
        <v>1</v>
      </c>
      <c r="S36">
        <v>3</v>
      </c>
      <c r="T36">
        <v>0</v>
      </c>
      <c r="U36" s="7">
        <f>SUM(Tabella4[[#This Row],[Fegato ]:[Mesentere ]])</f>
        <v>7</v>
      </c>
      <c r="V36">
        <v>4</v>
      </c>
      <c r="W36">
        <v>2</v>
      </c>
      <c r="X36">
        <v>0</v>
      </c>
      <c r="Y36">
        <v>0</v>
      </c>
      <c r="Z36">
        <v>1</v>
      </c>
      <c r="AA36" s="7">
        <f>SUM(Tabella4[[#This Row],[Rachide Cervicale ]:[Complesso S-C-C ]])</f>
        <v>8</v>
      </c>
      <c r="AB36">
        <v>0</v>
      </c>
      <c r="AC36">
        <v>1</v>
      </c>
      <c r="AD36">
        <v>0</v>
      </c>
      <c r="AE36">
        <v>3</v>
      </c>
      <c r="AF36">
        <v>4</v>
      </c>
    </row>
    <row r="37" spans="1:32" ht="15.75">
      <c r="A37" s="13">
        <v>102703</v>
      </c>
      <c r="B37" s="15" t="s">
        <v>33</v>
      </c>
      <c r="C37" s="15">
        <v>47</v>
      </c>
      <c r="D37" s="15">
        <v>170</v>
      </c>
      <c r="E37" s="15">
        <v>74</v>
      </c>
      <c r="F37" s="17">
        <v>25.605536300000001</v>
      </c>
      <c r="G37" s="15">
        <v>5</v>
      </c>
      <c r="H37" s="15">
        <v>3626</v>
      </c>
      <c r="I37" s="21">
        <v>7</v>
      </c>
      <c r="J37" s="24">
        <v>4</v>
      </c>
      <c r="K37" s="24">
        <v>0</v>
      </c>
      <c r="L37" s="24">
        <v>3</v>
      </c>
      <c r="M37" s="24">
        <v>0</v>
      </c>
      <c r="N37" s="24">
        <v>0</v>
      </c>
      <c r="O37" s="21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1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1">
        <v>1</v>
      </c>
      <c r="AB37" s="24">
        <v>0</v>
      </c>
      <c r="AC37" s="24">
        <v>0</v>
      </c>
      <c r="AD37" s="24">
        <v>0</v>
      </c>
      <c r="AE37" s="24">
        <v>0</v>
      </c>
      <c r="AF37" s="24">
        <v>1</v>
      </c>
    </row>
    <row r="38" spans="1:32" ht="15.75">
      <c r="A38" s="1">
        <v>102767</v>
      </c>
      <c r="B38" s="8" t="s">
        <v>32</v>
      </c>
      <c r="C38" s="8">
        <v>91</v>
      </c>
      <c r="D38" s="8">
        <v>165</v>
      </c>
      <c r="E38" s="8">
        <v>54</v>
      </c>
      <c r="F38" s="9">
        <f>E38/(D38/100*D38/100)</f>
        <v>19.834710743801651</v>
      </c>
      <c r="G38" s="8">
        <v>30</v>
      </c>
      <c r="H38" s="8">
        <f>E38*9.8*G38</f>
        <v>15876.000000000002</v>
      </c>
      <c r="I38" s="7">
        <f>SUM(Tabella4[[#This Row],[Neurocranio ]:[Tronco Encefalico ]])</f>
        <v>20</v>
      </c>
      <c r="J38">
        <v>4</v>
      </c>
      <c r="K38">
        <v>4</v>
      </c>
      <c r="L38">
        <v>4</v>
      </c>
      <c r="M38">
        <v>4</v>
      </c>
      <c r="N38">
        <v>4</v>
      </c>
      <c r="O38" s="7">
        <f>SUM(Tabella4[[#This Row],[Polmoni ]:[Diaframma ]])</f>
        <v>11</v>
      </c>
      <c r="P38">
        <v>3</v>
      </c>
      <c r="Q38">
        <v>0</v>
      </c>
      <c r="R38">
        <v>4</v>
      </c>
      <c r="S38">
        <v>4</v>
      </c>
      <c r="T38">
        <v>0</v>
      </c>
      <c r="U38" s="7">
        <f>SUM(Tabella4[[#This Row],[Fegato ]:[Mesentere ]])</f>
        <v>6</v>
      </c>
      <c r="V38">
        <v>4</v>
      </c>
      <c r="W38">
        <v>0</v>
      </c>
      <c r="X38">
        <v>0</v>
      </c>
      <c r="Y38">
        <v>0</v>
      </c>
      <c r="Z38">
        <v>2</v>
      </c>
      <c r="AA38" s="7">
        <f>SUM(Tabella4[[#This Row],[Rachide Cervicale ]:[Complesso S-C-C ]])</f>
        <v>8</v>
      </c>
      <c r="AB38">
        <v>0</v>
      </c>
      <c r="AC38">
        <v>0</v>
      </c>
      <c r="AD38">
        <v>0</v>
      </c>
      <c r="AE38">
        <v>4</v>
      </c>
      <c r="AF38">
        <v>4</v>
      </c>
    </row>
    <row r="39" spans="1:32" ht="15.75">
      <c r="A39" s="1">
        <v>102769</v>
      </c>
      <c r="B39" s="8" t="s">
        <v>32</v>
      </c>
      <c r="C39" s="8">
        <v>44</v>
      </c>
      <c r="D39" s="8">
        <v>156</v>
      </c>
      <c r="E39" s="8">
        <v>74</v>
      </c>
      <c r="F39" s="9">
        <f>E39/(D39/100*D39/100)</f>
        <v>30.407626561472714</v>
      </c>
      <c r="G39" s="8">
        <v>6</v>
      </c>
      <c r="H39" s="8">
        <f>E39*9.8*G39</f>
        <v>4351.2000000000007</v>
      </c>
      <c r="I39" s="7">
        <f>SUM(Tabella4[[#This Row],[Neurocranio ]:[Tronco Encefalico ]])</f>
        <v>8</v>
      </c>
      <c r="J39">
        <v>2</v>
      </c>
      <c r="K39">
        <v>3</v>
      </c>
      <c r="L39">
        <v>3</v>
      </c>
      <c r="M39">
        <v>0</v>
      </c>
      <c r="N39">
        <v>0</v>
      </c>
      <c r="O39" s="7">
        <f>SUM(Tabella4[[#This Row],[Polmoni ]:[Diaframma ]])</f>
        <v>3</v>
      </c>
      <c r="P39">
        <v>2</v>
      </c>
      <c r="Q39">
        <v>0</v>
      </c>
      <c r="R39">
        <v>1</v>
      </c>
      <c r="S39">
        <v>0</v>
      </c>
      <c r="T39">
        <v>0</v>
      </c>
      <c r="U39" s="7">
        <f>SUM(Tabella4[[#This Row],[Fegato ]:[Mesentere ]])</f>
        <v>5</v>
      </c>
      <c r="V39">
        <v>4</v>
      </c>
      <c r="W39">
        <v>0</v>
      </c>
      <c r="X39">
        <v>0</v>
      </c>
      <c r="Y39">
        <v>0</v>
      </c>
      <c r="Z39">
        <v>1</v>
      </c>
      <c r="AA39" s="7">
        <f>SUM(Tabella4[[#This Row],[Rachide Cervicale ]:[Complesso S-C-C ]])</f>
        <v>6</v>
      </c>
      <c r="AB39">
        <v>1</v>
      </c>
      <c r="AC39">
        <v>1</v>
      </c>
      <c r="AD39">
        <v>1</v>
      </c>
      <c r="AE39">
        <v>0</v>
      </c>
      <c r="AF39">
        <v>3</v>
      </c>
    </row>
    <row r="40" spans="1:32">
      <c r="A40" s="1">
        <v>102772</v>
      </c>
      <c r="B40" s="8" t="s">
        <v>33</v>
      </c>
      <c r="C40" s="8">
        <v>57</v>
      </c>
      <c r="D40" s="8">
        <v>161</v>
      </c>
      <c r="E40" s="8">
        <v>69</v>
      </c>
      <c r="F40" s="9">
        <f>E40/(D40/100*D40/100)</f>
        <v>26.619343389529721</v>
      </c>
      <c r="G40" s="8">
        <v>12</v>
      </c>
      <c r="H40" s="8">
        <f>E40*9.8*G40</f>
        <v>8114.4000000000005</v>
      </c>
      <c r="I40" s="7">
        <f>SUM(Tabella4[[#This Row],[Neurocranio ]:[Tronco Encefalico ]])</f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7">
        <f>SUM(Tabella4[[#This Row],[Polmoni ]:[Diaframma ]])</f>
        <v>5</v>
      </c>
      <c r="P40">
        <v>1</v>
      </c>
      <c r="Q40">
        <v>0</v>
      </c>
      <c r="R40">
        <v>0</v>
      </c>
      <c r="S40">
        <v>4</v>
      </c>
      <c r="T40">
        <v>0</v>
      </c>
      <c r="U40" s="7">
        <f>SUM(Tabella4[[#This Row],[Fegato ]:[Mesentere ]])</f>
        <v>8</v>
      </c>
      <c r="V40">
        <v>4</v>
      </c>
      <c r="W40">
        <v>0</v>
      </c>
      <c r="X40">
        <v>4</v>
      </c>
      <c r="Y40">
        <v>0</v>
      </c>
      <c r="Z40">
        <v>0</v>
      </c>
      <c r="AA40" s="7">
        <f>SUM(Tabella4[[#This Row],[Rachide Cervicale ]:[Complesso S-C-C ]])</f>
        <v>7</v>
      </c>
      <c r="AB40">
        <v>0</v>
      </c>
      <c r="AC40">
        <v>0</v>
      </c>
      <c r="AD40">
        <v>0</v>
      </c>
      <c r="AE40">
        <v>3</v>
      </c>
      <c r="AF40">
        <v>4</v>
      </c>
    </row>
    <row r="41" spans="1:32" ht="15.75">
      <c r="A41" s="1">
        <v>102801</v>
      </c>
      <c r="B41" s="8" t="s">
        <v>32</v>
      </c>
      <c r="C41" s="8">
        <v>83</v>
      </c>
      <c r="D41" s="8">
        <v>160</v>
      </c>
      <c r="E41" s="8">
        <v>68.900000000000006</v>
      </c>
      <c r="F41" s="9">
        <f>E41/(D41/100*D41/100)</f>
        <v>26.9140625</v>
      </c>
      <c r="G41" s="8">
        <v>8</v>
      </c>
      <c r="H41" s="8">
        <f>E41*9.8*G41</f>
        <v>5401.7600000000011</v>
      </c>
      <c r="I41" s="7">
        <f>SUM(Tabella4[[#This Row],[Neurocranio ]:[Tronco Encefalico ]])</f>
        <v>3</v>
      </c>
      <c r="J41">
        <v>3</v>
      </c>
      <c r="K41">
        <v>0</v>
      </c>
      <c r="L41">
        <v>0</v>
      </c>
      <c r="M41">
        <v>0</v>
      </c>
      <c r="N41">
        <v>0</v>
      </c>
      <c r="O41" s="7">
        <f>SUM(Tabella4[[#This Row],[Polmoni ]:[Diaframma ]])</f>
        <v>2</v>
      </c>
      <c r="P41">
        <v>1</v>
      </c>
      <c r="Q41">
        <v>1</v>
      </c>
      <c r="R41">
        <v>0</v>
      </c>
      <c r="S41">
        <v>0</v>
      </c>
      <c r="T41">
        <v>0</v>
      </c>
      <c r="U41" s="7">
        <f>SUM(Tabella4[[#This Row],[Fegato ]:[Mesentere ]])</f>
        <v>4</v>
      </c>
      <c r="V41">
        <v>4</v>
      </c>
      <c r="W41">
        <v>0</v>
      </c>
      <c r="X41">
        <v>0</v>
      </c>
      <c r="Y41">
        <v>0</v>
      </c>
      <c r="Z41">
        <v>0</v>
      </c>
      <c r="AA41" s="7">
        <f>SUM(Tabella4[[#This Row],[Rachide Cervicale ]:[Complesso S-C-C ]])</f>
        <v>4</v>
      </c>
      <c r="AB41">
        <v>0</v>
      </c>
      <c r="AC41">
        <v>0</v>
      </c>
      <c r="AD41">
        <v>0</v>
      </c>
      <c r="AE41">
        <v>0</v>
      </c>
      <c r="AF41">
        <v>4</v>
      </c>
    </row>
    <row r="42" spans="1:32" ht="15.75">
      <c r="A42" s="13">
        <v>102837</v>
      </c>
      <c r="B42" s="15" t="s">
        <v>32</v>
      </c>
      <c r="C42" s="15">
        <v>76</v>
      </c>
      <c r="D42" s="15">
        <v>145</v>
      </c>
      <c r="E42" s="15">
        <v>49.7</v>
      </c>
      <c r="F42" s="17">
        <v>23.638525600000001</v>
      </c>
      <c r="G42" s="15">
        <v>12</v>
      </c>
      <c r="H42" s="15">
        <v>5844.72</v>
      </c>
      <c r="I42" s="21">
        <v>6</v>
      </c>
      <c r="J42" s="24">
        <v>3</v>
      </c>
      <c r="K42" s="24">
        <v>2</v>
      </c>
      <c r="L42" s="24">
        <v>1</v>
      </c>
      <c r="M42" s="24">
        <v>0</v>
      </c>
      <c r="N42" s="24">
        <v>0</v>
      </c>
      <c r="O42" s="21">
        <v>0</v>
      </c>
      <c r="P42" s="24">
        <v>4</v>
      </c>
      <c r="Q42" s="24">
        <v>0</v>
      </c>
      <c r="R42" s="24">
        <v>1</v>
      </c>
      <c r="S42" s="24">
        <v>3</v>
      </c>
      <c r="T42" s="24">
        <v>0</v>
      </c>
      <c r="U42" s="21">
        <v>8</v>
      </c>
      <c r="V42" s="24">
        <v>4</v>
      </c>
      <c r="W42" s="24">
        <v>4</v>
      </c>
      <c r="X42" s="24">
        <v>0</v>
      </c>
      <c r="Y42" s="24">
        <v>0</v>
      </c>
      <c r="Z42" s="24">
        <v>0</v>
      </c>
      <c r="AA42" s="21">
        <v>9</v>
      </c>
      <c r="AB42" s="24">
        <v>4</v>
      </c>
      <c r="AC42" s="24">
        <v>4</v>
      </c>
      <c r="AD42" s="24">
        <v>0</v>
      </c>
      <c r="AE42" s="24">
        <v>0</v>
      </c>
      <c r="AF42" s="24">
        <v>1</v>
      </c>
    </row>
    <row r="43" spans="1:32" ht="15.75">
      <c r="A43" s="1">
        <v>102846</v>
      </c>
      <c r="B43" s="8" t="s">
        <v>32</v>
      </c>
      <c r="C43" s="8">
        <v>47</v>
      </c>
      <c r="D43" s="8">
        <v>161</v>
      </c>
      <c r="E43" s="8">
        <v>52.6</v>
      </c>
      <c r="F43" s="9">
        <f>E43/(D43/100*D43/100)</f>
        <v>20.292426989699468</v>
      </c>
      <c r="G43" s="8">
        <v>15</v>
      </c>
      <c r="H43" s="8">
        <f>E43*9.8*G43</f>
        <v>7732.2000000000007</v>
      </c>
      <c r="I43" s="7">
        <f>SUM(Tabella4[[#This Row],[Neurocranio ]:[Tronco Encefalico ]])</f>
        <v>2</v>
      </c>
      <c r="J43">
        <v>2</v>
      </c>
      <c r="K43">
        <v>0</v>
      </c>
      <c r="L43">
        <v>0</v>
      </c>
      <c r="M43">
        <v>0</v>
      </c>
      <c r="N43">
        <v>0</v>
      </c>
      <c r="O43" s="7">
        <f>SUM(Tabella4[[#This Row],[Polmoni ]:[Diaframma ]])</f>
        <v>1</v>
      </c>
      <c r="P43">
        <v>1</v>
      </c>
      <c r="Q43">
        <v>0</v>
      </c>
      <c r="R43">
        <v>0</v>
      </c>
      <c r="S43">
        <v>0</v>
      </c>
      <c r="T43">
        <v>0</v>
      </c>
      <c r="U43" s="7">
        <f>SUM(Tabella4[[#This Row],[Fegato ]:[Mesentere ]])</f>
        <v>1</v>
      </c>
      <c r="V43">
        <v>0</v>
      </c>
      <c r="W43">
        <v>0</v>
      </c>
      <c r="X43">
        <v>0</v>
      </c>
      <c r="Y43">
        <v>1</v>
      </c>
      <c r="Z43">
        <v>0</v>
      </c>
      <c r="AA43" s="7">
        <f>SUM(Tabella4[[#This Row],[Rachide Cervicale ]:[Complesso S-C-C ]])</f>
        <v>5</v>
      </c>
      <c r="AB43">
        <v>0</v>
      </c>
      <c r="AC43">
        <v>0</v>
      </c>
      <c r="AD43">
        <v>0</v>
      </c>
      <c r="AE43">
        <v>3</v>
      </c>
      <c r="AF43">
        <v>2</v>
      </c>
    </row>
    <row r="44" spans="1:32" ht="15.75">
      <c r="A44" s="1">
        <v>102885</v>
      </c>
      <c r="B44" s="8" t="s">
        <v>32</v>
      </c>
      <c r="C44" s="8">
        <v>75</v>
      </c>
      <c r="D44" s="8">
        <v>150</v>
      </c>
      <c r="E44" s="8">
        <v>66</v>
      </c>
      <c r="F44" s="9">
        <f>E44/(D44/100*D44/100)</f>
        <v>29.333333333333332</v>
      </c>
      <c r="G44" s="8">
        <v>20</v>
      </c>
      <c r="H44" s="8">
        <f>E44*9.8*G44</f>
        <v>12936.000000000002</v>
      </c>
      <c r="I44" s="7">
        <f>SUM(Tabella4[[#This Row],[Neurocranio ]:[Tronco Encefalico ]])</f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7">
        <f>SUM(Tabella4[[#This Row],[Polmoni ]:[Diaframma ]])</f>
        <v>4</v>
      </c>
      <c r="P44">
        <v>1</v>
      </c>
      <c r="Q44">
        <v>0</v>
      </c>
      <c r="R44">
        <v>0</v>
      </c>
      <c r="S44">
        <v>3</v>
      </c>
      <c r="T44">
        <v>0</v>
      </c>
      <c r="U44" s="7">
        <f>SUM(Tabella4[[#This Row],[Fegato ]:[Mesentere ]])</f>
        <v>3</v>
      </c>
      <c r="V44">
        <v>3</v>
      </c>
      <c r="W44">
        <v>0</v>
      </c>
      <c r="X44">
        <v>0</v>
      </c>
      <c r="Y44">
        <v>0</v>
      </c>
      <c r="Z44">
        <v>0</v>
      </c>
      <c r="AA44" s="7">
        <f>SUM(Tabella4[[#This Row],[Rachide Cervicale ]:[Complesso S-C-C ]])</f>
        <v>11</v>
      </c>
      <c r="AB44">
        <v>0</v>
      </c>
      <c r="AC44">
        <v>4</v>
      </c>
      <c r="AD44">
        <v>0</v>
      </c>
      <c r="AE44">
        <v>3</v>
      </c>
      <c r="AF44">
        <v>4</v>
      </c>
    </row>
    <row r="45" spans="1:32" ht="15.75">
      <c r="A45" s="1">
        <v>102901</v>
      </c>
      <c r="B45" s="8" t="s">
        <v>32</v>
      </c>
      <c r="C45" s="8">
        <v>35</v>
      </c>
      <c r="D45" s="8">
        <v>160</v>
      </c>
      <c r="E45" s="8">
        <v>52.8</v>
      </c>
      <c r="F45" s="9">
        <f>E45/(D45/100*D45/100)</f>
        <v>20.625</v>
      </c>
      <c r="G45" s="8">
        <v>15</v>
      </c>
      <c r="H45" s="8">
        <f>E45*9.8*G45</f>
        <v>7761.6</v>
      </c>
      <c r="I45" s="7">
        <f>SUM(Tabella4[[#This Row],[Neurocranio ]:[Tronco Encefalico ]])</f>
        <v>5</v>
      </c>
      <c r="J45">
        <v>3</v>
      </c>
      <c r="K45">
        <v>2</v>
      </c>
      <c r="L45">
        <v>0</v>
      </c>
      <c r="M45">
        <v>0</v>
      </c>
      <c r="N45">
        <v>0</v>
      </c>
      <c r="O45" s="7">
        <f>SUM(Tabella4[[#This Row],[Polmoni ]:[Diaframma ]])</f>
        <v>3</v>
      </c>
      <c r="P45">
        <v>2</v>
      </c>
      <c r="Q45">
        <v>0</v>
      </c>
      <c r="R45">
        <v>1</v>
      </c>
      <c r="S45">
        <v>0</v>
      </c>
      <c r="T45">
        <v>0</v>
      </c>
      <c r="U45" s="7">
        <f>SUM(Tabella4[[#This Row],[Fegato ]:[Mesentere ]])</f>
        <v>6</v>
      </c>
      <c r="V45">
        <v>4</v>
      </c>
      <c r="W45">
        <v>0</v>
      </c>
      <c r="X45">
        <v>0</v>
      </c>
      <c r="Y45">
        <v>0</v>
      </c>
      <c r="Z45">
        <v>2</v>
      </c>
      <c r="AA45" s="7">
        <f>SUM(Tabella4[[#This Row],[Rachide Cervicale ]:[Complesso S-C-C ]])</f>
        <v>10</v>
      </c>
      <c r="AB45">
        <v>3</v>
      </c>
      <c r="AC45">
        <v>0</v>
      </c>
      <c r="AD45">
        <v>0</v>
      </c>
      <c r="AE45">
        <v>3</v>
      </c>
      <c r="AF45">
        <v>4</v>
      </c>
    </row>
    <row r="46" spans="1:32" ht="15.75">
      <c r="A46" s="1">
        <v>102908</v>
      </c>
      <c r="B46" s="8" t="s">
        <v>32</v>
      </c>
      <c r="C46" s="8">
        <v>35</v>
      </c>
      <c r="D46" s="8">
        <v>171</v>
      </c>
      <c r="E46" s="8">
        <v>86.8</v>
      </c>
      <c r="F46" s="9">
        <f>E46/(D46/100*D46/100)</f>
        <v>29.684347320543075</v>
      </c>
      <c r="G46" s="8">
        <v>18</v>
      </c>
      <c r="H46" s="8">
        <f>E46*9.8*G46</f>
        <v>15311.52</v>
      </c>
      <c r="I46" s="7">
        <f>SUM(Tabella4[[#This Row],[Neurocranio ]:[Tronco Encefalico ]])</f>
        <v>15</v>
      </c>
      <c r="J46">
        <v>4</v>
      </c>
      <c r="K46">
        <v>3</v>
      </c>
      <c r="L46">
        <v>0</v>
      </c>
      <c r="M46">
        <v>4</v>
      </c>
      <c r="N46">
        <v>4</v>
      </c>
      <c r="O46" s="7">
        <f>SUM(Tabella4[[#This Row],[Polmoni ]:[Diaframma ]])</f>
        <v>8</v>
      </c>
      <c r="P46">
        <v>2</v>
      </c>
      <c r="Q46">
        <v>0</v>
      </c>
      <c r="R46">
        <v>1</v>
      </c>
      <c r="S46">
        <v>3</v>
      </c>
      <c r="T46">
        <v>2</v>
      </c>
      <c r="U46" s="7">
        <f>SUM(Tabella4[[#This Row],[Fegato ]:[Mesentere ]])</f>
        <v>3</v>
      </c>
      <c r="V46">
        <v>2</v>
      </c>
      <c r="W46" s="10">
        <v>0</v>
      </c>
      <c r="X46">
        <v>0</v>
      </c>
      <c r="Y46">
        <v>0</v>
      </c>
      <c r="Z46">
        <v>1</v>
      </c>
      <c r="AA46" s="7">
        <f>SUM(Tabella4[[#This Row],[Rachide Cervicale ]:[Complesso S-C-C ]])</f>
        <v>8</v>
      </c>
      <c r="AB46">
        <v>1</v>
      </c>
      <c r="AC46">
        <v>0</v>
      </c>
      <c r="AD46">
        <v>0</v>
      </c>
      <c r="AE46">
        <v>3</v>
      </c>
      <c r="AF46">
        <v>4</v>
      </c>
    </row>
    <row r="47" spans="1:32" ht="15.75">
      <c r="A47" s="1">
        <v>102921</v>
      </c>
      <c r="B47" s="8" t="s">
        <v>33</v>
      </c>
      <c r="C47" s="8">
        <v>43</v>
      </c>
      <c r="D47" s="8">
        <v>168</v>
      </c>
      <c r="E47" s="8">
        <v>110</v>
      </c>
      <c r="F47" s="9">
        <f>E47/(D47/100*D47/100)</f>
        <v>38.97392290249433</v>
      </c>
      <c r="G47" s="8">
        <v>51</v>
      </c>
      <c r="H47" s="8">
        <f>E47*9.8*G47</f>
        <v>54978</v>
      </c>
      <c r="I47" s="7">
        <f>SUM(Tabella4[[#This Row],[Neurocranio ]:[Tronco Encefalico ]])</f>
        <v>20</v>
      </c>
      <c r="J47">
        <v>4</v>
      </c>
      <c r="K47">
        <v>4</v>
      </c>
      <c r="L47">
        <v>4</v>
      </c>
      <c r="M47">
        <v>4</v>
      </c>
      <c r="N47">
        <v>4</v>
      </c>
      <c r="O47" s="7">
        <f>SUM(Tabella4[[#This Row],[Polmoni ]:[Diaframma ]])</f>
        <v>8</v>
      </c>
      <c r="P47">
        <v>4</v>
      </c>
      <c r="Q47">
        <v>0</v>
      </c>
      <c r="R47">
        <v>2</v>
      </c>
      <c r="S47">
        <v>0</v>
      </c>
      <c r="T47">
        <v>2</v>
      </c>
      <c r="U47" s="7">
        <f>SUM(Tabella4[[#This Row],[Fegato ]:[Mesentere ]])</f>
        <v>6</v>
      </c>
      <c r="V47">
        <v>4</v>
      </c>
      <c r="W47">
        <v>0</v>
      </c>
      <c r="X47">
        <v>0</v>
      </c>
      <c r="Y47">
        <v>0</v>
      </c>
      <c r="Z47">
        <v>2</v>
      </c>
      <c r="AA47" s="7">
        <f>SUM(Tabella4[[#This Row],[Rachide Cervicale ]:[Complesso S-C-C ]])</f>
        <v>14</v>
      </c>
      <c r="AB47">
        <v>1</v>
      </c>
      <c r="AC47">
        <v>3</v>
      </c>
      <c r="AD47">
        <v>3</v>
      </c>
      <c r="AE47">
        <v>3</v>
      </c>
      <c r="AF47">
        <v>4</v>
      </c>
    </row>
    <row r="48" spans="1:32" ht="15.75">
      <c r="A48" s="1">
        <v>102935</v>
      </c>
      <c r="B48" s="8" t="s">
        <v>33</v>
      </c>
      <c r="C48" s="8">
        <v>24</v>
      </c>
      <c r="D48" s="8">
        <v>185</v>
      </c>
      <c r="E48" s="8">
        <v>112</v>
      </c>
      <c r="F48" s="9">
        <f>E48/(D48/100*D48/100)</f>
        <v>32.724616508400295</v>
      </c>
      <c r="G48" s="8">
        <v>27</v>
      </c>
      <c r="H48" s="8">
        <f>E48*9.8*G48</f>
        <v>29635.200000000004</v>
      </c>
      <c r="I48" s="7">
        <f>SUM(Tabella4[[#This Row],[Neurocranio ]:[Tronco Encefalico ]])</f>
        <v>8</v>
      </c>
      <c r="J48">
        <v>4</v>
      </c>
      <c r="K48">
        <v>4</v>
      </c>
      <c r="L48">
        <v>0</v>
      </c>
      <c r="M48">
        <v>0</v>
      </c>
      <c r="N48">
        <v>0</v>
      </c>
      <c r="O48" s="7">
        <f>SUM(Tabella4[[#This Row],[Polmoni ]:[Diaframma ]])</f>
        <v>2</v>
      </c>
      <c r="P48">
        <v>2</v>
      </c>
      <c r="Q48">
        <v>0</v>
      </c>
      <c r="R48">
        <v>0</v>
      </c>
      <c r="S48">
        <v>0</v>
      </c>
      <c r="T48">
        <v>0</v>
      </c>
      <c r="U48" s="7">
        <f>SUM(Tabella4[[#This Row],[Fegato ]:[Mesentere ]])</f>
        <v>4</v>
      </c>
      <c r="V48">
        <v>4</v>
      </c>
      <c r="W48">
        <v>0</v>
      </c>
      <c r="X48">
        <v>0</v>
      </c>
      <c r="Y48">
        <v>0</v>
      </c>
      <c r="Z48">
        <v>0</v>
      </c>
      <c r="AA48" s="7">
        <f>SUM(Tabella4[[#This Row],[Rachide Cervicale ]:[Complesso S-C-C ]])</f>
        <v>9</v>
      </c>
      <c r="AB48">
        <v>3</v>
      </c>
      <c r="AC48">
        <v>0</v>
      </c>
      <c r="AD48">
        <v>0</v>
      </c>
      <c r="AE48">
        <v>3</v>
      </c>
      <c r="AF48">
        <v>3</v>
      </c>
    </row>
    <row r="49" spans="1:32" ht="15.75">
      <c r="A49" s="1">
        <v>102961</v>
      </c>
      <c r="B49" s="8" t="s">
        <v>33</v>
      </c>
      <c r="C49" s="8">
        <v>50</v>
      </c>
      <c r="D49" s="8">
        <v>175</v>
      </c>
      <c r="E49" s="8">
        <v>75.3</v>
      </c>
      <c r="F49" s="9">
        <f>E49/(D49/100*D49/100)</f>
        <v>24.587755102040816</v>
      </c>
      <c r="G49" s="8">
        <v>13</v>
      </c>
      <c r="H49" s="8">
        <f>E49*9.8*G49</f>
        <v>9593.2200000000012</v>
      </c>
      <c r="I49" s="7">
        <f>SUM(Tabella4[[#This Row],[Neurocranio ]:[Tronco Encefalico ]])</f>
        <v>4</v>
      </c>
      <c r="J49">
        <v>0</v>
      </c>
      <c r="K49">
        <v>3</v>
      </c>
      <c r="L49">
        <v>1</v>
      </c>
      <c r="M49">
        <v>0</v>
      </c>
      <c r="N49">
        <v>0</v>
      </c>
      <c r="O49" s="7">
        <f>SUM(Tabella4[[#This Row],[Polmoni ]:[Diaframma ]])</f>
        <v>6</v>
      </c>
      <c r="P49">
        <v>1</v>
      </c>
      <c r="Q49">
        <v>0</v>
      </c>
      <c r="R49">
        <v>2</v>
      </c>
      <c r="S49">
        <v>3</v>
      </c>
      <c r="T49">
        <v>0</v>
      </c>
      <c r="U49" s="7">
        <f>SUM(Tabella4[[#This Row],[Fegato ]:[Mesentere ]])</f>
        <v>13</v>
      </c>
      <c r="V49">
        <v>4</v>
      </c>
      <c r="W49">
        <v>4</v>
      </c>
      <c r="X49">
        <v>3</v>
      </c>
      <c r="Y49">
        <v>2</v>
      </c>
      <c r="Z49">
        <v>0</v>
      </c>
      <c r="AA49" s="7">
        <f>SUM(Tabella4[[#This Row],[Rachide Cervicale ]:[Complesso S-C-C ]])</f>
        <v>11</v>
      </c>
      <c r="AB49">
        <v>4</v>
      </c>
      <c r="AC49">
        <v>0</v>
      </c>
      <c r="AD49">
        <v>0</v>
      </c>
      <c r="AE49">
        <v>4</v>
      </c>
      <c r="AF49">
        <v>3</v>
      </c>
    </row>
    <row r="50" spans="1:32" ht="15.75">
      <c r="A50" s="1">
        <v>102963</v>
      </c>
      <c r="B50" s="8" t="s">
        <v>33</v>
      </c>
      <c r="C50" s="8">
        <v>88</v>
      </c>
      <c r="D50" s="8">
        <v>170</v>
      </c>
      <c r="E50" s="8">
        <v>71.7</v>
      </c>
      <c r="F50" s="9">
        <f>E50/(D50/100*D50/100)</f>
        <v>24.80968858131488</v>
      </c>
      <c r="G50" s="8">
        <v>15</v>
      </c>
      <c r="H50" s="8">
        <f>E50*9.8*G50</f>
        <v>10539.900000000001</v>
      </c>
      <c r="I50" s="7">
        <f>SUM(Tabella4[[#This Row],[Neurocranio ]:[Tronco Encefalico ]])</f>
        <v>18</v>
      </c>
      <c r="J50">
        <v>4</v>
      </c>
      <c r="K50">
        <v>4</v>
      </c>
      <c r="L50">
        <v>4</v>
      </c>
      <c r="M50">
        <v>3</v>
      </c>
      <c r="N50">
        <v>3</v>
      </c>
      <c r="O50" s="7">
        <f>SUM(Tabella4[[#This Row],[Polmoni ]:[Diaframma ]])</f>
        <v>4</v>
      </c>
      <c r="P50">
        <v>1</v>
      </c>
      <c r="Q50">
        <v>0</v>
      </c>
      <c r="R50">
        <v>3</v>
      </c>
      <c r="S50">
        <v>0</v>
      </c>
      <c r="T50">
        <v>0</v>
      </c>
      <c r="U50" s="7">
        <f>SUM(Tabella4[[#This Row],[Fegato ]:[Mesentere ]])</f>
        <v>8</v>
      </c>
      <c r="V50">
        <v>4</v>
      </c>
      <c r="W50">
        <v>0</v>
      </c>
      <c r="X50">
        <v>3</v>
      </c>
      <c r="Y50">
        <v>0</v>
      </c>
      <c r="Z50">
        <v>1</v>
      </c>
      <c r="AA50" s="7">
        <f>SUM(Tabella4[[#This Row],[Rachide Cervicale ]:[Complesso S-C-C ]])</f>
        <v>9</v>
      </c>
      <c r="AB50">
        <v>0</v>
      </c>
      <c r="AC50">
        <v>2</v>
      </c>
      <c r="AD50">
        <v>0</v>
      </c>
      <c r="AE50">
        <v>3</v>
      </c>
      <c r="AF50">
        <v>4</v>
      </c>
    </row>
    <row r="51" spans="1:32" ht="15.75">
      <c r="A51" s="1">
        <v>102987</v>
      </c>
      <c r="B51" s="8" t="s">
        <v>33</v>
      </c>
      <c r="C51" s="8">
        <v>60</v>
      </c>
      <c r="D51" s="8">
        <v>175</v>
      </c>
      <c r="E51" s="8">
        <v>82</v>
      </c>
      <c r="F51" s="9">
        <f>E51/(D51/100*D51/100)</f>
        <v>26.775510204081634</v>
      </c>
      <c r="G51" s="8">
        <v>9</v>
      </c>
      <c r="H51" s="8">
        <f>E51*9.8*G51</f>
        <v>7232.4000000000005</v>
      </c>
      <c r="I51" s="7">
        <f>SUM(Tabella4[[#This Row],[Neurocranio ]:[Tronco Encefalico ]])</f>
        <v>19</v>
      </c>
      <c r="J51">
        <v>4</v>
      </c>
      <c r="K51">
        <v>3</v>
      </c>
      <c r="L51">
        <v>4</v>
      </c>
      <c r="M51">
        <v>4</v>
      </c>
      <c r="N51">
        <v>4</v>
      </c>
      <c r="O51" s="7">
        <f>SUM(Tabella4[[#This Row],[Polmoni ]:[Diaframma ]])</f>
        <v>4</v>
      </c>
      <c r="P51">
        <v>1</v>
      </c>
      <c r="Q51">
        <v>0</v>
      </c>
      <c r="R51">
        <v>0</v>
      </c>
      <c r="S51">
        <v>3</v>
      </c>
      <c r="T51">
        <v>0</v>
      </c>
      <c r="U51" s="7">
        <f>SUM(Tabella4[[#This Row],[Fegato ]:[Mesentere ]])</f>
        <v>3</v>
      </c>
      <c r="V51">
        <v>0</v>
      </c>
      <c r="W51">
        <v>3</v>
      </c>
      <c r="X51">
        <v>0</v>
      </c>
      <c r="Y51">
        <v>0</v>
      </c>
      <c r="Z51">
        <v>0</v>
      </c>
      <c r="AA51" s="7">
        <f>SUM(Tabella4[[#This Row],[Rachide Cervicale ]:[Complesso S-C-C ]])</f>
        <v>14</v>
      </c>
      <c r="AB51">
        <v>0</v>
      </c>
      <c r="AC51">
        <v>4</v>
      </c>
      <c r="AD51">
        <v>3</v>
      </c>
      <c r="AE51">
        <v>3</v>
      </c>
      <c r="AF51">
        <v>4</v>
      </c>
    </row>
    <row r="52" spans="1:32" ht="15.75">
      <c r="A52" s="1">
        <v>103015</v>
      </c>
      <c r="B52" s="8" t="s">
        <v>32</v>
      </c>
      <c r="C52" s="8">
        <v>89</v>
      </c>
      <c r="D52" s="8">
        <v>155</v>
      </c>
      <c r="E52" s="8">
        <v>55</v>
      </c>
      <c r="F52" s="9">
        <f>E52/(D52/100*D52/100)</f>
        <v>22.892819979188346</v>
      </c>
      <c r="G52" s="8">
        <v>15</v>
      </c>
      <c r="H52" s="8">
        <f>E52*9.8*G52</f>
        <v>8085</v>
      </c>
      <c r="I52" s="7">
        <f>SUM(Tabella4[[#This Row],[Neurocranio ]:[Tronco Encefalico ]])</f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7">
        <f>SUM(Tabella4[[#This Row],[Polmoni ]:[Diaframma ]])</f>
        <v>7</v>
      </c>
      <c r="P52">
        <v>3</v>
      </c>
      <c r="Q52">
        <v>0</v>
      </c>
      <c r="R52">
        <v>0</v>
      </c>
      <c r="S52">
        <v>4</v>
      </c>
      <c r="T52">
        <v>0</v>
      </c>
      <c r="U52" s="7">
        <f>SUM(Tabella4[[#This Row],[Fegato ]:[Mesentere ]])</f>
        <v>10</v>
      </c>
      <c r="V52">
        <v>4</v>
      </c>
      <c r="W52">
        <v>2</v>
      </c>
      <c r="X52">
        <v>4</v>
      </c>
      <c r="Y52">
        <v>0</v>
      </c>
      <c r="Z52">
        <v>0</v>
      </c>
      <c r="AA52" s="7">
        <f>SUM(Tabella4[[#This Row],[Rachide Cervicale ]:[Complesso S-C-C ]])</f>
        <v>15</v>
      </c>
      <c r="AB52">
        <v>1</v>
      </c>
      <c r="AC52">
        <v>3</v>
      </c>
      <c r="AD52">
        <v>3</v>
      </c>
      <c r="AE52">
        <v>4</v>
      </c>
      <c r="AF52">
        <v>4</v>
      </c>
    </row>
    <row r="53" spans="1:32" ht="15.75">
      <c r="A53" s="12">
        <v>103062</v>
      </c>
      <c r="B53" s="15" t="s">
        <v>33</v>
      </c>
      <c r="C53" s="15">
        <v>53</v>
      </c>
      <c r="D53" s="15">
        <v>179</v>
      </c>
      <c r="E53" s="15">
        <v>87</v>
      </c>
      <c r="F53" s="17">
        <v>27.152710599999999</v>
      </c>
      <c r="G53" s="15">
        <v>6</v>
      </c>
      <c r="H53" s="15">
        <v>5115.6000000000004</v>
      </c>
      <c r="I53" s="21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1">
        <v>3</v>
      </c>
      <c r="P53" s="23">
        <v>3</v>
      </c>
      <c r="Q53" s="23">
        <v>0</v>
      </c>
      <c r="R53" s="23">
        <v>0</v>
      </c>
      <c r="S53" s="23">
        <v>0</v>
      </c>
      <c r="T53" s="23">
        <v>0</v>
      </c>
      <c r="U53" s="21">
        <v>3</v>
      </c>
      <c r="V53" s="23">
        <v>2</v>
      </c>
      <c r="W53" s="23">
        <v>0</v>
      </c>
      <c r="X53" s="23">
        <v>0</v>
      </c>
      <c r="Y53" s="23">
        <v>0</v>
      </c>
      <c r="Z53" s="23">
        <v>1</v>
      </c>
      <c r="AA53" s="21">
        <v>4</v>
      </c>
      <c r="AB53" s="23">
        <v>0</v>
      </c>
      <c r="AC53" s="23">
        <v>0</v>
      </c>
      <c r="AD53" s="23">
        <v>0</v>
      </c>
      <c r="AE53" s="23">
        <v>2</v>
      </c>
      <c r="AF53" s="23">
        <v>2</v>
      </c>
    </row>
    <row r="54" spans="1:32" ht="15.75">
      <c r="A54" s="1">
        <v>103116</v>
      </c>
      <c r="B54" s="8" t="s">
        <v>33</v>
      </c>
      <c r="C54" s="8">
        <v>50</v>
      </c>
      <c r="D54" s="8">
        <v>168</v>
      </c>
      <c r="E54" s="8">
        <v>81</v>
      </c>
      <c r="F54" s="9">
        <f>E54/(D54/100*D54/100)</f>
        <v>28.698979591836736</v>
      </c>
      <c r="G54" s="8">
        <v>21</v>
      </c>
      <c r="H54" s="8">
        <f>E54*9.8*G54</f>
        <v>16669.800000000003</v>
      </c>
      <c r="I54" s="7">
        <f>SUM(Tabella4[[#This Row],[Neurocranio ]:[Tronco Encefalico ]])</f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7">
        <f>SUM(Tabella4[[#This Row],[Polmoni ]:[Diaframma ]])</f>
        <v>8</v>
      </c>
      <c r="P54">
        <v>2</v>
      </c>
      <c r="Q54">
        <v>0</v>
      </c>
      <c r="R54">
        <v>3</v>
      </c>
      <c r="S54">
        <v>3</v>
      </c>
      <c r="T54">
        <v>0</v>
      </c>
      <c r="U54" s="7">
        <f>SUM(Tabella4[[#This Row],[Fegato ]:[Mesentere ]])</f>
        <v>8</v>
      </c>
      <c r="V54">
        <v>4</v>
      </c>
      <c r="W54">
        <v>2</v>
      </c>
      <c r="X54">
        <v>0</v>
      </c>
      <c r="Y54">
        <v>0</v>
      </c>
      <c r="Z54">
        <v>2</v>
      </c>
      <c r="AA54" s="7">
        <f>SUM(Tabella4[[#This Row],[Rachide Cervicale ]:[Complesso S-C-C ]])</f>
        <v>7</v>
      </c>
      <c r="AB54">
        <v>0</v>
      </c>
      <c r="AC54">
        <v>0</v>
      </c>
      <c r="AD54">
        <v>0</v>
      </c>
      <c r="AE54">
        <v>3</v>
      </c>
      <c r="AF54">
        <v>4</v>
      </c>
    </row>
    <row r="55" spans="1:32" ht="15.75">
      <c r="A55" s="13">
        <v>103241</v>
      </c>
      <c r="B55" s="15" t="s">
        <v>33</v>
      </c>
      <c r="C55" s="15">
        <v>65</v>
      </c>
      <c r="D55" s="15">
        <v>162</v>
      </c>
      <c r="E55" s="15">
        <v>61.8</v>
      </c>
      <c r="F55" s="17">
        <v>23.548239599999999</v>
      </c>
      <c r="G55" s="15">
        <v>15</v>
      </c>
      <c r="H55" s="15">
        <v>9084.6</v>
      </c>
      <c r="I55" s="21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1">
        <v>11</v>
      </c>
      <c r="P55" s="24">
        <v>3</v>
      </c>
      <c r="Q55" s="24">
        <v>0</v>
      </c>
      <c r="R55" s="24">
        <v>4</v>
      </c>
      <c r="S55" s="24">
        <v>1</v>
      </c>
      <c r="T55" s="24">
        <v>3</v>
      </c>
      <c r="U55" s="21">
        <v>6</v>
      </c>
      <c r="V55" s="24">
        <v>4</v>
      </c>
      <c r="W55" s="24">
        <v>0</v>
      </c>
      <c r="X55" s="24">
        <v>0</v>
      </c>
      <c r="Y55" s="24">
        <v>0</v>
      </c>
      <c r="Z55" s="24">
        <v>2</v>
      </c>
      <c r="AA55" s="21">
        <v>5</v>
      </c>
      <c r="AB55" s="24">
        <v>1</v>
      </c>
      <c r="AC55" s="24">
        <v>0</v>
      </c>
      <c r="AD55" s="24">
        <v>0</v>
      </c>
      <c r="AE55" s="24">
        <v>2</v>
      </c>
      <c r="AF55" s="24">
        <v>2</v>
      </c>
    </row>
    <row r="56" spans="1:32" ht="15.75">
      <c r="A56" s="1">
        <v>103258</v>
      </c>
      <c r="B56" s="8" t="s">
        <v>33</v>
      </c>
      <c r="C56" s="8">
        <v>44</v>
      </c>
      <c r="D56" s="8">
        <v>164</v>
      </c>
      <c r="E56" s="8">
        <v>63.5</v>
      </c>
      <c r="F56" s="9">
        <f>E56/(D56/100*D56/100)</f>
        <v>23.609458655562165</v>
      </c>
      <c r="G56" s="8">
        <v>10</v>
      </c>
      <c r="H56" s="8">
        <f>E56*9.8*G56</f>
        <v>6223.0000000000009</v>
      </c>
      <c r="I56" s="7">
        <f>SUM(Tabella4[[#This Row],[Neurocranio ]:[Tronco Encefalico ]])</f>
        <v>5</v>
      </c>
      <c r="J56">
        <v>3</v>
      </c>
      <c r="K56">
        <v>1</v>
      </c>
      <c r="L56">
        <v>1</v>
      </c>
      <c r="M56">
        <v>0</v>
      </c>
      <c r="N56">
        <v>0</v>
      </c>
      <c r="O56" s="7">
        <f>SUM(Tabella4[[#This Row],[Polmoni ]:[Diaframma ]])</f>
        <v>1</v>
      </c>
      <c r="P56">
        <v>1</v>
      </c>
      <c r="Q56">
        <v>0</v>
      </c>
      <c r="R56">
        <v>0</v>
      </c>
      <c r="S56">
        <v>0</v>
      </c>
      <c r="T56">
        <v>0</v>
      </c>
      <c r="U56" s="7">
        <f>SUM(Tabella4[[#This Row],[Fegato ]:[Mesentere ]])</f>
        <v>1</v>
      </c>
      <c r="V56">
        <v>0</v>
      </c>
      <c r="W56">
        <v>0</v>
      </c>
      <c r="X56">
        <v>1</v>
      </c>
      <c r="Y56">
        <v>0</v>
      </c>
      <c r="Z56">
        <v>0</v>
      </c>
      <c r="AA56" s="7">
        <f>SUM(Tabella4[[#This Row],[Rachide Cervicale ]:[Complesso S-C-C ]])</f>
        <v>4</v>
      </c>
      <c r="AB56">
        <v>0</v>
      </c>
      <c r="AC56">
        <v>1</v>
      </c>
      <c r="AD56">
        <v>0</v>
      </c>
      <c r="AE56">
        <v>0</v>
      </c>
      <c r="AF56">
        <v>3</v>
      </c>
    </row>
    <row r="57" spans="1:32" ht="15.75">
      <c r="A57" s="1">
        <v>102768</v>
      </c>
      <c r="B57" s="8" t="s">
        <v>33</v>
      </c>
      <c r="C57" s="8">
        <v>47</v>
      </c>
      <c r="D57" s="8">
        <v>168</v>
      </c>
      <c r="E57" s="8">
        <v>54</v>
      </c>
      <c r="F57" s="9">
        <f>E57/(D57/100*D57/100)</f>
        <v>19.132653061224488</v>
      </c>
      <c r="G57" s="8">
        <v>21</v>
      </c>
      <c r="H57" s="8">
        <f>E57*9.8*G57</f>
        <v>11113.2</v>
      </c>
      <c r="I57" s="7">
        <f>SUM(Tabella4[[#This Row],[Neurocranio ]:[Tronco Encefalico ]])</f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7">
        <f>SUM(Tabella4[[#This Row],[Polmoni ]:[Diaframma ]])</f>
        <v>2</v>
      </c>
      <c r="P57">
        <v>2</v>
      </c>
      <c r="Q57">
        <v>0</v>
      </c>
      <c r="R57">
        <v>0</v>
      </c>
      <c r="S57">
        <v>0</v>
      </c>
      <c r="T57">
        <v>0</v>
      </c>
      <c r="U57" s="7">
        <f>SUM(Tabella4[[#This Row],[Fegato ]:[Mesentere ]])</f>
        <v>8</v>
      </c>
      <c r="V57">
        <v>4</v>
      </c>
      <c r="W57">
        <v>4</v>
      </c>
      <c r="X57">
        <v>0</v>
      </c>
      <c r="Y57">
        <v>0</v>
      </c>
      <c r="Z57">
        <v>0</v>
      </c>
      <c r="AA57" s="7">
        <f>SUM(Tabella4[[#This Row],[Rachide Cervicale ]:[Complesso S-C-C ]])</f>
        <v>11</v>
      </c>
      <c r="AB57">
        <v>4</v>
      </c>
      <c r="AC57">
        <v>0</v>
      </c>
      <c r="AD57">
        <v>0</v>
      </c>
      <c r="AE57">
        <v>3</v>
      </c>
      <c r="AF57">
        <v>4</v>
      </c>
    </row>
    <row r="58" spans="1:32" ht="15.75">
      <c r="A58" s="1">
        <v>103114</v>
      </c>
      <c r="B58" s="8" t="s">
        <v>32</v>
      </c>
      <c r="C58" s="8">
        <v>18</v>
      </c>
      <c r="D58" s="8">
        <v>165</v>
      </c>
      <c r="E58" s="8">
        <v>63.5</v>
      </c>
      <c r="F58" s="9">
        <f>E58/(D58/100*D58/100)</f>
        <v>23.324150596877868</v>
      </c>
      <c r="G58" s="8">
        <v>18</v>
      </c>
      <c r="H58" s="8">
        <f>E58*9.8*G58</f>
        <v>11201.400000000001</v>
      </c>
      <c r="I58" s="7">
        <f>SUM(Tabella4[[#This Row],[Neurocranio ]:[Tronco Encefalico ]])</f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7">
        <f>SUM(Tabella4[[#This Row],[Polmoni ]:[Diaframma ]])</f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7">
        <f>SUM(Tabella4[[#This Row],[Fegato ]:[Mesentere ]])</f>
        <v>6</v>
      </c>
      <c r="V58">
        <v>4</v>
      </c>
      <c r="W58">
        <v>2</v>
      </c>
      <c r="X58">
        <v>0</v>
      </c>
      <c r="Y58">
        <v>0</v>
      </c>
      <c r="Z58">
        <v>0</v>
      </c>
      <c r="AA58" s="7">
        <f>SUM(Tabella4[[#This Row],[Rachide Cervicale ]:[Complesso S-C-C ]])</f>
        <v>9</v>
      </c>
      <c r="AB58">
        <v>0</v>
      </c>
      <c r="AC58">
        <v>0</v>
      </c>
      <c r="AD58">
        <v>2</v>
      </c>
      <c r="AE58">
        <v>3</v>
      </c>
      <c r="AF58">
        <v>4</v>
      </c>
    </row>
    <row r="59" spans="1:32" ht="15.75">
      <c r="A59" s="1">
        <v>103104</v>
      </c>
      <c r="B59" s="8" t="s">
        <v>33</v>
      </c>
      <c r="C59" s="8">
        <v>36</v>
      </c>
      <c r="D59" s="8">
        <v>177</v>
      </c>
      <c r="E59" s="8">
        <v>74.099999999999994</v>
      </c>
      <c r="F59" s="9">
        <f>E59/(D59/100*D59/100)</f>
        <v>23.652207220147464</v>
      </c>
      <c r="G59" s="8">
        <v>24</v>
      </c>
      <c r="H59" s="8">
        <f>E59*9.8*G59</f>
        <v>17428.32</v>
      </c>
      <c r="I59" s="7">
        <f>SUM(Tabella4[[#This Row],[Neurocranio ]:[Tronco Encefalico ]])</f>
        <v>6</v>
      </c>
      <c r="J59">
        <v>4</v>
      </c>
      <c r="K59">
        <v>2</v>
      </c>
      <c r="L59">
        <v>0</v>
      </c>
      <c r="M59">
        <v>0</v>
      </c>
      <c r="N59">
        <v>0</v>
      </c>
      <c r="O59" s="7">
        <f>SUM(Tabella4[[#This Row],[Polmoni ]:[Diaframma ]])</f>
        <v>4</v>
      </c>
      <c r="P59">
        <v>1</v>
      </c>
      <c r="Q59">
        <v>0</v>
      </c>
      <c r="R59">
        <v>0</v>
      </c>
      <c r="S59">
        <v>3</v>
      </c>
      <c r="T59">
        <v>0</v>
      </c>
      <c r="U59" s="7">
        <f>SUM(Tabella4[[#This Row],[Fegato ]:[Mesentere ]])</f>
        <v>5</v>
      </c>
      <c r="V59">
        <v>4</v>
      </c>
      <c r="W59">
        <v>0</v>
      </c>
      <c r="X59">
        <v>0</v>
      </c>
      <c r="Y59">
        <v>0</v>
      </c>
      <c r="Z59">
        <v>1</v>
      </c>
      <c r="AA59" s="7">
        <f>SUM(Tabella4[[#This Row],[Rachide Cervicale ]:[Complesso S-C-C ]])</f>
        <v>6</v>
      </c>
      <c r="AB59">
        <v>0</v>
      </c>
      <c r="AC59">
        <v>0</v>
      </c>
      <c r="AD59">
        <v>0</v>
      </c>
      <c r="AE59">
        <v>2</v>
      </c>
      <c r="AF59">
        <v>4</v>
      </c>
    </row>
    <row r="60" spans="1:32" ht="15.75">
      <c r="A60" s="1">
        <v>103031</v>
      </c>
      <c r="B60" s="8" t="s">
        <v>32</v>
      </c>
      <c r="C60" s="8">
        <v>77</v>
      </c>
      <c r="D60" s="8">
        <v>156</v>
      </c>
      <c r="E60" s="8">
        <v>50</v>
      </c>
      <c r="F60" s="9">
        <f>E60/(D60/100*D60/100)</f>
        <v>20.5456936226167</v>
      </c>
      <c r="G60" s="8">
        <v>15</v>
      </c>
      <c r="H60" s="8">
        <f>E60*9.8*G60</f>
        <v>7350.0000000000009</v>
      </c>
      <c r="I60" s="7">
        <f>SUM(Tabella4[[#This Row],[Neurocranio ]:[Tronco Encefalico ]])</f>
        <v>1</v>
      </c>
      <c r="J60">
        <v>1</v>
      </c>
      <c r="K60">
        <v>0</v>
      </c>
      <c r="L60">
        <v>0</v>
      </c>
      <c r="M60">
        <v>0</v>
      </c>
      <c r="N60">
        <v>0</v>
      </c>
      <c r="O60" s="7">
        <f>SUM(Tabella4[[#This Row],[Polmoni ]:[Diaframma ]])</f>
        <v>7</v>
      </c>
      <c r="P60">
        <v>1</v>
      </c>
      <c r="Q60">
        <v>0</v>
      </c>
      <c r="R60">
        <v>3</v>
      </c>
      <c r="S60">
        <v>3</v>
      </c>
      <c r="T60">
        <v>0</v>
      </c>
      <c r="U60" s="7">
        <f>SUM(Tabella4[[#This Row],[Fegato ]:[Mesentere ]])</f>
        <v>4</v>
      </c>
      <c r="V60">
        <v>4</v>
      </c>
      <c r="W60">
        <v>0</v>
      </c>
      <c r="X60">
        <v>0</v>
      </c>
      <c r="Y60">
        <v>0</v>
      </c>
      <c r="Z60">
        <v>0</v>
      </c>
      <c r="AA60" s="7">
        <f>SUM(Tabella4[[#This Row],[Rachide Cervicale ]:[Complesso S-C-C ]])</f>
        <v>6</v>
      </c>
      <c r="AB60">
        <v>1</v>
      </c>
      <c r="AC60">
        <v>0</v>
      </c>
      <c r="AD60">
        <v>0</v>
      </c>
      <c r="AE60">
        <v>1</v>
      </c>
      <c r="AF60">
        <v>4</v>
      </c>
    </row>
    <row r="61" spans="1:32" ht="15.75">
      <c r="A61" s="25">
        <v>100491</v>
      </c>
      <c r="B61" s="26" t="s">
        <v>33</v>
      </c>
      <c r="C61" s="26">
        <v>58</v>
      </c>
      <c r="D61" s="26">
        <v>181</v>
      </c>
      <c r="E61" s="26">
        <v>123</v>
      </c>
      <c r="F61" s="27">
        <f>E61/(D61/100*D61/100)</f>
        <v>37.544641494459874</v>
      </c>
      <c r="G61" s="26">
        <v>15</v>
      </c>
      <c r="H61" s="26">
        <f>E61*9.8*G61</f>
        <v>18081</v>
      </c>
      <c r="I61" s="28">
        <f>SUM(Tabella4[[#This Row],[Neurocranio ]:[Tronco Encefalico ]])</f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8">
        <f>SUM(Tabella4[[#This Row],[Polmoni ]:[Diaframma ]])</f>
        <v>7</v>
      </c>
      <c r="P61" s="29">
        <v>4</v>
      </c>
      <c r="Q61" s="29">
        <v>0</v>
      </c>
      <c r="R61" s="29">
        <v>0</v>
      </c>
      <c r="S61" s="29">
        <v>3</v>
      </c>
      <c r="T61" s="29">
        <v>0</v>
      </c>
      <c r="U61" s="28">
        <f>SUM(Tabella4[[#This Row],[Fegato ]:[Mesentere ]])</f>
        <v>4</v>
      </c>
      <c r="V61" s="29">
        <v>4</v>
      </c>
      <c r="W61" s="29">
        <v>0</v>
      </c>
      <c r="X61" s="29">
        <v>0</v>
      </c>
      <c r="Y61" s="29">
        <v>0</v>
      </c>
      <c r="Z61" s="29">
        <v>0</v>
      </c>
      <c r="AA61" s="28">
        <f>SUM(Tabella4[[#This Row],[Rachide Cervicale ]:[Complesso S-C-C ]])</f>
        <v>10</v>
      </c>
      <c r="AB61" s="29">
        <v>0</v>
      </c>
      <c r="AC61" s="29">
        <v>3</v>
      </c>
      <c r="AD61" s="29">
        <v>0</v>
      </c>
      <c r="AE61" s="29">
        <v>3</v>
      </c>
      <c r="AF61" s="29">
        <v>4</v>
      </c>
    </row>
    <row r="62" spans="1:32" ht="15.75">
      <c r="A62" s="25">
        <v>99387</v>
      </c>
      <c r="B62" s="26" t="s">
        <v>32</v>
      </c>
      <c r="C62" s="26">
        <v>34</v>
      </c>
      <c r="D62" s="26">
        <v>175</v>
      </c>
      <c r="E62" s="26">
        <v>63.2</v>
      </c>
      <c r="F62" s="27">
        <f>E62/(D62/100*D62/100)</f>
        <v>20.636734693877553</v>
      </c>
      <c r="G62" s="26">
        <v>21</v>
      </c>
      <c r="H62" s="26">
        <f>E62*9.8*G62</f>
        <v>13006.560000000003</v>
      </c>
      <c r="I62" s="28">
        <f>SUM(Tabella4[[#This Row],[Neurocranio ]:[Tronco Encefalico ]])</f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8">
        <f>SUM(Tabella4[[#This Row],[Polmoni ]:[Diaframma ]])</f>
        <v>3</v>
      </c>
      <c r="P62" s="29">
        <v>1</v>
      </c>
      <c r="Q62" s="29">
        <v>0</v>
      </c>
      <c r="R62" s="29">
        <v>2</v>
      </c>
      <c r="S62" s="29">
        <v>0</v>
      </c>
      <c r="T62" s="29">
        <v>0</v>
      </c>
      <c r="U62" s="28">
        <f>SUM(Tabella4[[#This Row],[Fegato ]:[Mesentere ]])</f>
        <v>8</v>
      </c>
      <c r="V62" s="29">
        <v>4</v>
      </c>
      <c r="W62" s="29">
        <v>0</v>
      </c>
      <c r="X62" s="29">
        <v>0</v>
      </c>
      <c r="Y62" s="29">
        <v>4</v>
      </c>
      <c r="Z62" s="29">
        <v>0</v>
      </c>
      <c r="AA62" s="28">
        <f>SUM(Tabella4[[#This Row],[Rachide Cervicale ]:[Complesso S-C-C ]])</f>
        <v>1</v>
      </c>
      <c r="AB62" s="29">
        <v>0</v>
      </c>
      <c r="AC62" s="29">
        <v>0</v>
      </c>
      <c r="AD62" s="29">
        <v>0</v>
      </c>
      <c r="AE62" s="29">
        <v>0</v>
      </c>
      <c r="AF62" s="29">
        <v>1</v>
      </c>
    </row>
    <row r="63" spans="1:32" ht="15.75">
      <c r="A63" s="25">
        <v>99696</v>
      </c>
      <c r="B63" s="26" t="s">
        <v>32</v>
      </c>
      <c r="C63" s="26">
        <v>76</v>
      </c>
      <c r="D63" s="26">
        <v>157</v>
      </c>
      <c r="E63" s="26">
        <v>50</v>
      </c>
      <c r="F63" s="27">
        <f>E63/(D63/100*D63/100)</f>
        <v>20.28479857195018</v>
      </c>
      <c r="G63" s="26">
        <v>18</v>
      </c>
      <c r="H63" s="26">
        <f>E63*9.8*G63</f>
        <v>8820.0000000000018</v>
      </c>
      <c r="I63" s="28">
        <f>SUM(Tabella4[[#This Row],[Neurocranio ]:[Tronco Encefalico ]])</f>
        <v>1</v>
      </c>
      <c r="J63" s="29">
        <v>0</v>
      </c>
      <c r="K63" s="29">
        <v>1</v>
      </c>
      <c r="L63" s="29">
        <v>0</v>
      </c>
      <c r="M63" s="29">
        <v>0</v>
      </c>
      <c r="N63" s="29">
        <v>0</v>
      </c>
      <c r="O63" s="28">
        <f>SUM(Tabella4[[#This Row],[Polmoni ]:[Diaframma ]])</f>
        <v>9</v>
      </c>
      <c r="P63" s="29">
        <v>1</v>
      </c>
      <c r="Q63" s="29">
        <v>3</v>
      </c>
      <c r="R63" s="29">
        <v>2</v>
      </c>
      <c r="S63" s="29">
        <v>3</v>
      </c>
      <c r="T63" s="29">
        <v>0</v>
      </c>
      <c r="U63" s="28">
        <f>SUM(Tabella4[[#This Row],[Fegato ]:[Mesentere ]])</f>
        <v>4</v>
      </c>
      <c r="V63" s="29">
        <v>4</v>
      </c>
      <c r="W63" s="29">
        <v>0</v>
      </c>
      <c r="X63" s="29">
        <v>0</v>
      </c>
      <c r="Y63" s="29">
        <v>0</v>
      </c>
      <c r="Z63" s="29">
        <v>0</v>
      </c>
      <c r="AA63" s="28">
        <f>SUM(Tabella4[[#This Row],[Rachide Cervicale ]:[Complesso S-C-C ]])</f>
        <v>10</v>
      </c>
      <c r="AB63" s="29">
        <v>3</v>
      </c>
      <c r="AC63" s="29">
        <v>0</v>
      </c>
      <c r="AD63" s="29">
        <v>0</v>
      </c>
      <c r="AE63" s="29">
        <v>3</v>
      </c>
      <c r="AF63" s="29">
        <v>4</v>
      </c>
    </row>
    <row r="64" spans="1:32" ht="15.75">
      <c r="A64" s="25">
        <v>98253</v>
      </c>
      <c r="B64" s="26" t="s">
        <v>33</v>
      </c>
      <c r="C64" s="26">
        <v>49</v>
      </c>
      <c r="D64" s="26">
        <v>184</v>
      </c>
      <c r="E64" s="26">
        <v>106.3</v>
      </c>
      <c r="F64" s="27">
        <f>E64/(D64/100*D64/100)</f>
        <v>31.397684310018903</v>
      </c>
      <c r="G64" s="26">
        <v>18</v>
      </c>
      <c r="H64" s="26">
        <f>E64*9.8*G64</f>
        <v>18751.32</v>
      </c>
      <c r="I64" s="28">
        <f>SUM(Tabella4[[#This Row],[Neurocranio ]:[Tronco Encefalico ]])</f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8">
        <f>SUM(Tabella4[[#This Row],[Polmoni ]:[Diaframma ]])</f>
        <v>12</v>
      </c>
      <c r="P64" s="29">
        <v>4</v>
      </c>
      <c r="Q64" s="29">
        <v>0</v>
      </c>
      <c r="R64" s="29">
        <v>4</v>
      </c>
      <c r="S64" s="29">
        <v>4</v>
      </c>
      <c r="T64" s="29">
        <v>0</v>
      </c>
      <c r="U64" s="28">
        <f>SUM(Tabella4[[#This Row],[Fegato ]:[Mesentere ]])</f>
        <v>4</v>
      </c>
      <c r="V64" s="29">
        <v>0</v>
      </c>
      <c r="W64" s="29">
        <v>4</v>
      </c>
      <c r="X64" s="29">
        <v>0</v>
      </c>
      <c r="Y64" s="29">
        <v>0</v>
      </c>
      <c r="Z64" s="29">
        <v>0</v>
      </c>
      <c r="AA64" s="28">
        <f>SUM(Tabella4[[#This Row],[Rachide Cervicale ]:[Complesso S-C-C ]])</f>
        <v>10</v>
      </c>
      <c r="AB64" s="29">
        <v>0</v>
      </c>
      <c r="AC64" s="29">
        <v>3</v>
      </c>
      <c r="AD64" s="29">
        <v>0</v>
      </c>
      <c r="AE64" s="29">
        <v>3</v>
      </c>
      <c r="AF64" s="29">
        <v>4</v>
      </c>
    </row>
    <row r="65" spans="1:32" ht="15.75">
      <c r="A65" s="25">
        <v>99748</v>
      </c>
      <c r="B65" s="26" t="s">
        <v>33</v>
      </c>
      <c r="C65" s="26">
        <v>34</v>
      </c>
      <c r="D65" s="26">
        <v>177</v>
      </c>
      <c r="E65" s="26">
        <v>69.7</v>
      </c>
      <c r="F65" s="27">
        <f>E65/(D65/100*D65/100)</f>
        <v>22.247757668613744</v>
      </c>
      <c r="G65" s="26">
        <v>18</v>
      </c>
      <c r="H65" s="26">
        <f>E65*9.8*G65</f>
        <v>12295.080000000002</v>
      </c>
      <c r="I65" s="28">
        <f>SUM(Tabella4[[#This Row],[Neurocranio ]:[Tronco Encefalico ]])</f>
        <v>4</v>
      </c>
      <c r="J65" s="29">
        <v>4</v>
      </c>
      <c r="K65" s="29">
        <v>0</v>
      </c>
      <c r="L65" s="29">
        <v>0</v>
      </c>
      <c r="M65" s="29">
        <v>0</v>
      </c>
      <c r="N65" s="29">
        <v>0</v>
      </c>
      <c r="O65" s="28">
        <f>SUM(Tabella4[[#This Row],[Polmoni ]:[Diaframma ]])</f>
        <v>14</v>
      </c>
      <c r="P65" s="29">
        <v>4</v>
      </c>
      <c r="Q65" s="29">
        <v>3</v>
      </c>
      <c r="R65" s="29">
        <v>4</v>
      </c>
      <c r="S65" s="29">
        <v>3</v>
      </c>
      <c r="T65" s="29">
        <v>0</v>
      </c>
      <c r="U65" s="28">
        <f>SUM(Tabella4[[#This Row],[Fegato ]:[Mesentere ]])</f>
        <v>4</v>
      </c>
      <c r="V65" s="29">
        <v>0</v>
      </c>
      <c r="W65" s="29">
        <v>4</v>
      </c>
      <c r="X65" s="29">
        <v>0</v>
      </c>
      <c r="Y65" s="29">
        <v>0</v>
      </c>
      <c r="Z65" s="29">
        <v>0</v>
      </c>
      <c r="AA65" s="28">
        <f>SUM(Tabella4[[#This Row],[Rachide Cervicale ]:[Complesso S-C-C ]])</f>
        <v>8</v>
      </c>
      <c r="AB65" s="29">
        <v>0</v>
      </c>
      <c r="AC65" s="29">
        <v>0</v>
      </c>
      <c r="AD65" s="29">
        <v>0</v>
      </c>
      <c r="AE65" s="29">
        <v>4</v>
      </c>
      <c r="AF65" s="29">
        <v>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Carlotta Virginia Di Francesco</cp:lastModifiedBy>
  <cp:revision/>
  <dcterms:created xsi:type="dcterms:W3CDTF">2017-02-08T08:58:23Z</dcterms:created>
  <dcterms:modified xsi:type="dcterms:W3CDTF">2022-02-10T10:58:36Z</dcterms:modified>
  <cp:category/>
  <cp:contentStatus/>
</cp:coreProperties>
</file>